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</sheets>
  <calcPr calcId="145621"/>
</workbook>
</file>

<file path=xl/calcChain.xml><?xml version="1.0" encoding="utf-8"?>
<calcChain xmlns="http://schemas.openxmlformats.org/spreadsheetml/2006/main">
  <c r="G80" i="4" l="1"/>
  <c r="G81" i="4"/>
  <c r="G62" i="4"/>
  <c r="E43" i="4"/>
  <c r="F43" i="4"/>
  <c r="D43" i="4"/>
  <c r="F41" i="4"/>
  <c r="E54" i="4"/>
  <c r="F54" i="4"/>
  <c r="G56" i="4"/>
  <c r="G57" i="4"/>
  <c r="G58" i="4"/>
  <c r="E57" i="4"/>
  <c r="F57" i="4"/>
  <c r="D57" i="4"/>
  <c r="D54" i="4" s="1"/>
  <c r="D80" i="4" l="1"/>
  <c r="E80" i="4"/>
  <c r="F80" i="4"/>
  <c r="G78" i="4"/>
  <c r="E59" i="4"/>
  <c r="F59" i="4"/>
  <c r="D59" i="4"/>
  <c r="E76" i="4"/>
  <c r="F76" i="4"/>
  <c r="D76" i="4"/>
  <c r="G69" i="4"/>
  <c r="G40" i="4" l="1"/>
  <c r="F47" i="4" l="1"/>
  <c r="G68" i="4" l="1"/>
  <c r="G60" i="4"/>
  <c r="E71" i="4"/>
  <c r="F71" i="4"/>
  <c r="D71" i="4"/>
  <c r="F82" i="4" l="1"/>
  <c r="G79" i="4" l="1"/>
  <c r="G61" i="4" l="1"/>
  <c r="G63" i="4"/>
  <c r="G64" i="4"/>
  <c r="G65" i="4"/>
  <c r="G66" i="4"/>
  <c r="G67" i="4"/>
  <c r="G70" i="4"/>
  <c r="G72" i="4"/>
  <c r="G73" i="4"/>
  <c r="G74" i="4"/>
  <c r="G75" i="4"/>
  <c r="G76" i="4"/>
  <c r="G77" i="4"/>
  <c r="G71" i="4" l="1"/>
  <c r="G59" i="4"/>
  <c r="F36" i="4"/>
  <c r="D36" i="4"/>
  <c r="E36" i="4"/>
  <c r="D53" i="4" l="1"/>
  <c r="D52" i="4" s="1"/>
  <c r="E23" i="4"/>
  <c r="E22" i="4" s="1"/>
  <c r="F23" i="4"/>
  <c r="F22" i="4" s="1"/>
  <c r="D23" i="4"/>
  <c r="D22" i="4" s="1"/>
  <c r="E47" i="4" l="1"/>
  <c r="D47" i="4"/>
  <c r="E53" i="4" l="1"/>
  <c r="E52" i="4" s="1"/>
  <c r="D35" i="4"/>
  <c r="F17" i="4" l="1"/>
  <c r="F53" i="4" l="1"/>
  <c r="F52" i="4" s="1"/>
  <c r="G54" i="4" l="1"/>
  <c r="G53" i="4" l="1"/>
  <c r="G42" i="4"/>
  <c r="G18" i="4" l="1"/>
  <c r="G19" i="4"/>
  <c r="G20" i="4"/>
  <c r="G21" i="4"/>
  <c r="E17" i="4"/>
  <c r="E16" i="4" s="1"/>
  <c r="F16" i="4"/>
  <c r="D17" i="4"/>
  <c r="D16" i="4" s="1"/>
  <c r="G16" i="4" l="1"/>
  <c r="G17" i="4"/>
  <c r="F35" i="4" l="1"/>
  <c r="G25" i="4"/>
  <c r="D29" i="4" l="1"/>
  <c r="E29" i="4"/>
  <c r="D14" i="4"/>
  <c r="E14" i="4"/>
  <c r="D41" i="4"/>
  <c r="D33" i="4"/>
  <c r="D31" i="4"/>
  <c r="F14" i="4"/>
  <c r="G27" i="4"/>
  <c r="F29" i="4"/>
  <c r="F31" i="4"/>
  <c r="F33" i="4"/>
  <c r="E31" i="4"/>
  <c r="E33" i="4"/>
  <c r="E35" i="4"/>
  <c r="E41" i="4"/>
  <c r="G15" i="4"/>
  <c r="G24" i="4"/>
  <c r="G26" i="4"/>
  <c r="G34" i="4"/>
  <c r="G55" i="4"/>
  <c r="G38" i="4"/>
  <c r="G37" i="4"/>
  <c r="G32" i="4"/>
  <c r="G30" i="4"/>
  <c r="G23" i="4"/>
  <c r="G41" i="4" l="1"/>
  <c r="E13" i="4"/>
  <c r="D13" i="4"/>
  <c r="F13" i="4"/>
  <c r="G31" i="4"/>
  <c r="G29" i="4"/>
  <c r="G35" i="4"/>
  <c r="G33" i="4"/>
  <c r="G14" i="4"/>
  <c r="G22" i="4"/>
  <c r="G36" i="4"/>
  <c r="E12" i="4" l="1"/>
  <c r="F12" i="4"/>
  <c r="D12" i="4"/>
  <c r="G50" i="4"/>
  <c r="G52" i="4" l="1"/>
  <c r="G12" i="4"/>
  <c r="G13" i="4"/>
</calcChain>
</file>

<file path=xl/sharedStrings.xml><?xml version="1.0" encoding="utf-8"?>
<sst xmlns="http://schemas.openxmlformats.org/spreadsheetml/2006/main" count="173" uniqueCount="164">
  <si>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</si>
  <si>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</si>
  <si>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</si>
  <si>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</si>
  <si>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</si>
  <si>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</si>
  <si>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</si>
  <si>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</si>
  <si>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</si>
  <si>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</si>
  <si>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</si>
  <si>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</si>
  <si>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</si>
  <si>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 xml:space="preserve">Налоги на имущество </t>
  </si>
  <si>
    <t>1 06 02000 02 0000 110</t>
  </si>
  <si>
    <t>Налоги на имущество организаций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</si>
  <si>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</si>
  <si>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</si>
  <si>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</si>
  <si>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</si>
  <si>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</si>
  <si>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</si>
  <si>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</si>
  <si>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</si>
  <si>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</si>
  <si>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</si>
  <si>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</si>
  <si>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</si>
  <si>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</si>
  <si>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</si>
  <si>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</si>
  <si>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Дотации бюджетам муниципальных районов на выравнивание уровня бюджетной обеспеченности</t>
  </si>
  <si>
    <t>Субвенции от других бюджетов бюджетной системы РФ</t>
  </si>
  <si>
    <t>(тыс.руб)</t>
  </si>
  <si>
    <t>1 05 0102001 0000 110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</si>
  <si>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</si>
  <si>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</si>
  <si>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</si>
  <si>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Штрафы, Санкции. Возмещение ущерба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</si>
  <si>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</si>
  <si>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</si>
  <si>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Субвенции бюджетам муниципальных районов на выполнение переданых  полномочий субъектов Российской Федерации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</si>
  <si>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</si>
  <si>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Иные межбюджетные трансферты</t>
  </si>
  <si>
    <t>"Шовгеновский район"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</si>
  <si>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</si>
  <si>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Прочие неналоговые доходы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</si>
  <si>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</si>
  <si>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</si>
  <si>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</si>
  <si>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</si>
  <si>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</si>
  <si>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</si>
  <si>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</si>
  <si>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</si>
  <si>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</si>
  <si>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</si>
  <si>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</si>
  <si>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</si>
  <si>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</si>
  <si>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</si>
  <si>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</si>
  <si>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</si>
  <si>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</si>
  <si>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</si>
  <si>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</si>
  <si>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</si>
  <si>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</si>
  <si>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</si>
  <si>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</si>
  <si>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1 17 00000 00 0000 180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</si>
  <si>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</si>
  <si>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</si>
  <si>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</si>
  <si>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</si>
  <si>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</si>
  <si>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</si>
  <si>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</si>
  <si>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</si>
  <si>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</si>
  <si>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</si>
  <si>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</si>
  <si>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</si>
  <si>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1 14 02053 05 0000 410</t>
  </si>
  <si>
    <t>Доходы от реализации иного имущества, находящегося 
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</si>
  <si>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</si>
  <si>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</si>
  <si>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</si>
  <si>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</si>
  <si>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</si>
  <si>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</si>
  <si>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</si>
  <si>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</si>
  <si>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</si>
  <si>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202 10000 05 0000 150</t>
  </si>
  <si>
    <t>202 15001 05 0000 150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</si>
  <si>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</si>
  <si>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</si>
  <si>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</si>
  <si>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</si>
  <si>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</si>
  <si>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202 99999 05 0000 150</t>
  </si>
  <si>
    <t>202  03000 00 0000 150</t>
  </si>
  <si>
    <t>202 30024 05 0000 150</t>
  </si>
  <si>
    <t>203 30027 05 0000 150</t>
  </si>
  <si>
    <t>202 30029 05 0000 150</t>
  </si>
  <si>
    <t>202 35082 05 0000 150</t>
  </si>
  <si>
    <t>202 40000 00 0000 150</t>
  </si>
  <si>
    <t>202 40014 05 0000 150</t>
  </si>
  <si>
    <t>202 49999 05 0000 150</t>
  </si>
  <si>
    <t>219 50000 05 0000 150</t>
  </si>
  <si>
    <t>1 05 04000 02 0000 110</t>
  </si>
  <si>
    <t>1 13 02065 05 0000 130</t>
  </si>
  <si>
    <t>Доходы, поступающие в порядке 
возмещения расходов, понесенных в связи с эксплуатацией имущества муниципальных районов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</si>
  <si>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</si>
  <si>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</si>
  <si>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</si>
  <si>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</si>
  <si>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</si>
  <si>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218 00000 00 0000 000</t>
  </si>
  <si>
    <t>218 05010 05 0000 150</t>
  </si>
  <si>
    <t>Доходы бюджетов муниципальных районов от возврата бюджетными учреждениями остатков субсидий прошлых лет</t>
  </si>
  <si>
    <t>Утвержденный 
план за 2020 год</t>
  </si>
  <si>
    <t>70</t>
  </si>
  <si>
    <t>143274</t>
  </si>
  <si>
    <t>Субсидии бюджетам муниципальных районов на обеспечение комплексного развития сельских территорий</t>
  </si>
  <si>
    <t>202 27139 05 0000 150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</si>
  <si>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</si>
  <si>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</si>
  <si>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202 27372 05 0000 150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</si>
  <si>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</si>
  <si>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202 25027 05 0000 150</t>
  </si>
  <si>
    <t>202 25576 05 0000 150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</si>
  <si>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</si>
  <si>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202 27576 05 0000 150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</si>
  <si>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</si>
  <si>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202 45303 05 0000 150</t>
  </si>
  <si>
    <t>ПРОЧИЕ БЕЗВОЗМЕЗДНЫЕ ПОСТУПЛЕНИЯ</t>
  </si>
  <si>
    <t>Прочие безвозмездные поступления в бюджеты муниципальных районов</t>
  </si>
  <si>
    <t>207 00000 00 0000 000</t>
  </si>
  <si>
    <t>207 05030 05 0000 150</t>
  </si>
  <si>
    <t>к отчету об исполнении
бюджета муниципального образования
"Шовгеновский район"
за 2020 год</t>
  </si>
  <si>
    <t xml:space="preserve">Доходы бюджета муниципального образования МО "Шовгеновский район" на 01.01.2021 года по кодам видов доходов, подвидов доходов,
 классификации операции
</t>
  </si>
  <si>
    <t>Фактическое исполнение на 01.01.2021</t>
  </si>
  <si>
    <t>36800</t>
  </si>
  <si>
    <t>303,6</t>
  </si>
  <si>
    <t>10000</t>
  </si>
  <si>
    <t>Дотации бюджетам муниципальных районов на 
поддержку мер по обеспечению сбалансированности бюджетов</t>
  </si>
  <si>
    <t>202 15002 05 0000 150</t>
  </si>
  <si>
    <t>202 19999 05 0000 150</t>
  </si>
  <si>
    <t>Прочие дотации бюджетам муниципальных районов</t>
  </si>
  <si>
    <t>202 19999 00 0000 150</t>
  </si>
  <si>
    <t>Прочие дотации</t>
  </si>
  <si>
    <t>5485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</si>
  <si>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</si>
  <si>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202 25304 05 0000 150</t>
  </si>
  <si>
    <t>36843,9</t>
  </si>
  <si>
    <t>70,5</t>
  </si>
  <si>
    <t>305,2</t>
  </si>
  <si>
    <t>1 13 01995 00 0000 130</t>
  </si>
  <si>
    <t>Прочие доходы от оказания платных
 услуг (работ) получателями средств бюджетов муниципальных районов</t>
  </si>
  <si>
    <t>1 13 02995 05 0000 130</t>
  </si>
  <si>
    <t>Прочие доходы от компенсации затрат
 бюджетов муниципальных районов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</si>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</sst>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/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justify"/>
    </xf>
    <xf numFmtId="0" fontId="4" fillId="0" borderId="1" xfId="0" applyFont="1" applyFill="1" applyBorder="1" applyAlignment="1">
      <alignment vertical="justify"/>
    </xf>
    <xf numFmtId="0" fontId="4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0" fontId="4" fillId="0" borderId="2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right"/>
    </xf>
    <xf numFmtId="49" fontId="3" fillId="0" borderId="5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65" fontId="8" fillId="0" borderId="0" xfId="0" applyNumberFormat="1" applyFont="1" applyFill="1" applyBorder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4"/>
  <sheetViews>
    <sheetView tabSelected="1" workbookViewId="0">
      <selection activeCell="C6" sqref="C6:E6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7.7109375" customWidth="1"/>
    <col min="5" max="5" width="15.7109375" customWidth="1"/>
    <col min="6" max="6" width="20.28515625" customWidth="1"/>
    <col min="7" max="7" width="13.7109375" customWidth="1"/>
  </cols>
  <sheetData>
    <row r="1" spans="2:10" ht="15" x14ac:dyDescent="0.25">
      <c r="B1" s="2"/>
      <c r="C1" s="62" t="s">
        <v>163</v>
      </c>
      <c r="D1" s="62"/>
      <c r="E1" s="62"/>
      <c r="F1" s="62"/>
      <c r="G1" s="62"/>
    </row>
    <row r="2" spans="2:10" ht="13.5" customHeight="1" x14ac:dyDescent="0.25">
      <c r="B2" s="2"/>
      <c r="C2" s="55"/>
      <c r="D2" s="55"/>
      <c r="E2" s="63" t="s">
        <v>141</v>
      </c>
      <c r="F2" s="63"/>
      <c r="G2" s="63"/>
    </row>
    <row r="3" spans="2:10" ht="13.5" customHeight="1" x14ac:dyDescent="0.25">
      <c r="B3" s="2"/>
      <c r="C3" s="55"/>
      <c r="D3" s="55"/>
      <c r="E3" s="63"/>
      <c r="F3" s="63"/>
      <c r="G3" s="63"/>
    </row>
    <row r="4" spans="2:10" ht="13.5" customHeight="1" x14ac:dyDescent="0.25">
      <c r="B4" s="2"/>
      <c r="C4" s="55"/>
      <c r="D4" s="55"/>
      <c r="E4" s="63"/>
      <c r="F4" s="63"/>
      <c r="G4" s="63"/>
    </row>
    <row r="5" spans="2:10" ht="20.25" customHeight="1" x14ac:dyDescent="0.25">
      <c r="B5" s="2"/>
      <c r="C5" s="55"/>
      <c r="D5" s="55"/>
      <c r="E5" s="63"/>
      <c r="F5" s="63"/>
      <c r="G5" s="63"/>
    </row>
    <row r="6" spans="2:10" x14ac:dyDescent="0.2">
      <c r="B6" s="2"/>
      <c r="C6" s="61"/>
      <c r="D6" s="61"/>
      <c r="E6" s="61"/>
      <c r="F6" s="2"/>
      <c r="G6" s="2"/>
    </row>
    <row r="7" spans="2:10" x14ac:dyDescent="0.2">
      <c r="B7" s="64" t="s">
        <v>142</v>
      </c>
      <c r="C7" s="64"/>
      <c r="D7" s="64"/>
      <c r="E7" s="64"/>
      <c r="F7" s="64"/>
      <c r="G7" s="64"/>
    </row>
    <row r="8" spans="2:10" x14ac:dyDescent="0.2">
      <c r="B8" s="64" t="s">
        <v>47</v>
      </c>
      <c r="C8" s="64"/>
      <c r="D8" s="64"/>
      <c r="E8" s="64"/>
      <c r="F8" s="64"/>
      <c r="G8" s="64"/>
    </row>
    <row r="9" spans="2:10" x14ac:dyDescent="0.2">
      <c r="B9" s="64" t="s">
        <v>44</v>
      </c>
      <c r="C9" s="64"/>
      <c r="D9" s="64"/>
      <c r="E9" s="64"/>
      <c r="F9" s="64"/>
      <c r="G9" s="64"/>
    </row>
    <row r="10" spans="2:10" x14ac:dyDescent="0.2">
      <c r="B10" s="3"/>
      <c r="C10" s="4"/>
      <c r="D10" s="4"/>
      <c r="E10" s="48" t="s">
        <v>33</v>
      </c>
      <c r="F10" s="5"/>
      <c r="G10" s="5"/>
    </row>
    <row r="11" spans="2:10" ht="51" x14ac:dyDescent="0.25">
      <c r="B11" s="6" t="s">
        <v>48</v>
      </c>
      <c r="C11" s="6" t="s">
        <v>49</v>
      </c>
      <c r="D11" s="7" t="s">
        <v>122</v>
      </c>
      <c r="E11" s="7" t="s">
        <v>50</v>
      </c>
      <c r="F11" s="8" t="s">
        <v>143</v>
      </c>
      <c r="G11" s="8" t="s">
        <v>51</v>
      </c>
      <c r="H11" s="1"/>
      <c r="I11" s="1"/>
      <c r="J11" s="1"/>
    </row>
    <row r="12" spans="2:10" ht="15.75" x14ac:dyDescent="0.25">
      <c r="B12" s="9" t="s">
        <v>0</v>
      </c>
      <c r="C12" s="9"/>
      <c r="D12" s="29">
        <f>D13+D52</f>
        <v>661047.30000000005</v>
      </c>
      <c r="E12" s="29">
        <f>E13+E52</f>
        <v>661047.30000000005</v>
      </c>
      <c r="F12" s="29">
        <f>F13+F52</f>
        <v>648559</v>
      </c>
      <c r="G12" s="10">
        <f t="shared" ref="G12:G76" si="0">F12/E12*100</f>
        <v>98.110831100890962</v>
      </c>
      <c r="H12" s="1"/>
      <c r="I12" s="1"/>
      <c r="J12" s="1"/>
    </row>
    <row r="13" spans="2:10" ht="28.5" customHeight="1" x14ac:dyDescent="0.25">
      <c r="B13" s="9" t="s">
        <v>1</v>
      </c>
      <c r="C13" s="11" t="s">
        <v>2</v>
      </c>
      <c r="D13" s="29">
        <f>D14+D22+D29+D31+D33+D35+D41+D50+D51+D16+D43+D47</f>
        <v>98793.000000000015</v>
      </c>
      <c r="E13" s="29">
        <f>E14+E22+E29+E31+E33+E35+E41+E50+E51+E16+E43+E47</f>
        <v>98793.000000000015</v>
      </c>
      <c r="F13" s="29">
        <f>F14+F22+F29+F31+F33+F35+F41+F50+F51+F16+F43+F47</f>
        <v>102909.29999999999</v>
      </c>
      <c r="G13" s="10">
        <f t="shared" si="0"/>
        <v>104.16659075035678</v>
      </c>
      <c r="H13" s="1"/>
      <c r="I13" s="1"/>
      <c r="J13" s="1"/>
    </row>
    <row r="14" spans="2:10" ht="15.75" x14ac:dyDescent="0.25">
      <c r="B14" s="9" t="s">
        <v>3</v>
      </c>
      <c r="C14" s="11" t="s">
        <v>4</v>
      </c>
      <c r="D14" s="29">
        <f xml:space="preserve"> D15</f>
        <v>17648.900000000001</v>
      </c>
      <c r="E14" s="29">
        <f xml:space="preserve"> E15</f>
        <v>17648.900000000001</v>
      </c>
      <c r="F14" s="10">
        <f xml:space="preserve"> F15</f>
        <v>17832.599999999999</v>
      </c>
      <c r="G14" s="10">
        <f t="shared" si="0"/>
        <v>101.04085807047463</v>
      </c>
      <c r="H14" s="1"/>
      <c r="I14" s="1"/>
      <c r="J14" s="1"/>
    </row>
    <row r="15" spans="2:10" ht="15.75" x14ac:dyDescent="0.25">
      <c r="B15" s="12" t="s">
        <v>5</v>
      </c>
      <c r="C15" s="31" t="s">
        <v>6</v>
      </c>
      <c r="D15" s="59">
        <v>17648.900000000001</v>
      </c>
      <c r="E15" s="59">
        <v>17648.900000000001</v>
      </c>
      <c r="F15" s="14">
        <v>17832.599999999999</v>
      </c>
      <c r="G15" s="14">
        <f t="shared" si="0"/>
        <v>101.04085807047463</v>
      </c>
      <c r="H15" s="1"/>
      <c r="I15" s="1"/>
      <c r="J15" s="1"/>
    </row>
    <row r="16" spans="2:10" ht="27.75" customHeight="1" x14ac:dyDescent="0.25">
      <c r="B16" s="30" t="s">
        <v>53</v>
      </c>
      <c r="C16" s="32" t="s">
        <v>117</v>
      </c>
      <c r="D16" s="60">
        <f>D17</f>
        <v>1181.1000000000001</v>
      </c>
      <c r="E16" s="29">
        <f t="shared" ref="E16:F16" si="1">E17</f>
        <v>1181.1000000000001</v>
      </c>
      <c r="F16" s="29">
        <f t="shared" si="1"/>
        <v>1054.7</v>
      </c>
      <c r="G16" s="10">
        <f t="shared" si="0"/>
        <v>89.298111929557194</v>
      </c>
      <c r="H16" s="1"/>
      <c r="I16" s="1"/>
      <c r="J16" s="1"/>
    </row>
    <row r="17" spans="2:10" ht="24" x14ac:dyDescent="0.25">
      <c r="B17" s="9" t="s">
        <v>54</v>
      </c>
      <c r="C17" s="26" t="s">
        <v>59</v>
      </c>
      <c r="D17" s="29">
        <f>D18+D19+D20+D21</f>
        <v>1181.1000000000001</v>
      </c>
      <c r="E17" s="29">
        <f t="shared" ref="E17:F17" si="2">E18+E19+E20+E21</f>
        <v>1181.1000000000001</v>
      </c>
      <c r="F17" s="29">
        <f t="shared" si="2"/>
        <v>1054.7</v>
      </c>
      <c r="G17" s="10">
        <f t="shared" si="0"/>
        <v>89.298111929557194</v>
      </c>
      <c r="H17" s="1"/>
      <c r="I17" s="1"/>
      <c r="J17" s="1"/>
    </row>
    <row r="18" spans="2:10" ht="51" x14ac:dyDescent="0.25">
      <c r="B18" s="24" t="s">
        <v>55</v>
      </c>
      <c r="C18" s="25" t="s">
        <v>60</v>
      </c>
      <c r="D18" s="59">
        <v>541.20000000000005</v>
      </c>
      <c r="E18" s="59">
        <v>541.20000000000005</v>
      </c>
      <c r="F18" s="14">
        <v>486.5</v>
      </c>
      <c r="G18" s="14">
        <f t="shared" si="0"/>
        <v>89.892830746489267</v>
      </c>
      <c r="H18" s="1"/>
      <c r="I18" s="1"/>
      <c r="J18" s="1"/>
    </row>
    <row r="19" spans="2:10" ht="63.75" x14ac:dyDescent="0.25">
      <c r="B19" s="24" t="s">
        <v>56</v>
      </c>
      <c r="C19" s="25" t="s">
        <v>61</v>
      </c>
      <c r="D19" s="59">
        <v>2.8</v>
      </c>
      <c r="E19" s="59">
        <v>2.8</v>
      </c>
      <c r="F19" s="14">
        <v>3.5</v>
      </c>
      <c r="G19" s="14">
        <f t="shared" si="0"/>
        <v>125</v>
      </c>
      <c r="H19" s="1"/>
      <c r="I19" s="1"/>
      <c r="J19" s="1"/>
    </row>
    <row r="20" spans="2:10" ht="51" x14ac:dyDescent="0.25">
      <c r="B20" s="24" t="s">
        <v>57</v>
      </c>
      <c r="C20" s="25" t="s">
        <v>62</v>
      </c>
      <c r="D20" s="59">
        <v>706.9</v>
      </c>
      <c r="E20" s="59">
        <v>706.9</v>
      </c>
      <c r="F20" s="14">
        <v>654.4</v>
      </c>
      <c r="G20" s="14">
        <f t="shared" si="0"/>
        <v>92.573206959966043</v>
      </c>
      <c r="H20" s="1"/>
      <c r="I20" s="1"/>
      <c r="J20" s="1"/>
    </row>
    <row r="21" spans="2:10" ht="51" x14ac:dyDescent="0.25">
      <c r="B21" s="24" t="s">
        <v>58</v>
      </c>
      <c r="C21" s="25" t="s">
        <v>63</v>
      </c>
      <c r="D21" s="59">
        <v>-69.8</v>
      </c>
      <c r="E21" s="59">
        <v>-69.8</v>
      </c>
      <c r="F21" s="14">
        <v>-89.7</v>
      </c>
      <c r="G21" s="14">
        <f t="shared" si="0"/>
        <v>128.51002865329514</v>
      </c>
      <c r="H21" s="1"/>
      <c r="I21" s="1"/>
      <c r="J21" s="1"/>
    </row>
    <row r="22" spans="2:10" ht="15.75" x14ac:dyDescent="0.25">
      <c r="B22" s="9" t="s">
        <v>64</v>
      </c>
      <c r="C22" s="11" t="s">
        <v>7</v>
      </c>
      <c r="D22" s="10">
        <f>D23+D26+D27+D28</f>
        <v>19518.8</v>
      </c>
      <c r="E22" s="10">
        <f t="shared" ref="E22:F22" si="3">E23+E26+E27+E28</f>
        <v>19518.8</v>
      </c>
      <c r="F22" s="10">
        <f t="shared" si="3"/>
        <v>20061.499999999996</v>
      </c>
      <c r="G22" s="10">
        <f t="shared" si="0"/>
        <v>102.78039633584031</v>
      </c>
      <c r="H22" s="1"/>
      <c r="I22" s="1"/>
      <c r="J22" s="1"/>
    </row>
    <row r="23" spans="2:10" ht="25.5" x14ac:dyDescent="0.25">
      <c r="B23" s="9" t="s">
        <v>8</v>
      </c>
      <c r="C23" s="11" t="s">
        <v>52</v>
      </c>
      <c r="D23" s="10">
        <f>D24+D25</f>
        <v>9668.7999999999993</v>
      </c>
      <c r="E23" s="10">
        <f t="shared" ref="E23:F23" si="4">E24+E25</f>
        <v>9668.7999999999993</v>
      </c>
      <c r="F23" s="10">
        <f t="shared" si="4"/>
        <v>9770.6</v>
      </c>
      <c r="G23" s="10">
        <f t="shared" si="0"/>
        <v>101.05287109051797</v>
      </c>
      <c r="H23" s="1"/>
      <c r="I23" s="1"/>
      <c r="J23" s="1"/>
    </row>
    <row r="24" spans="2:10" ht="25.5" x14ac:dyDescent="0.25">
      <c r="B24" s="12" t="s">
        <v>71</v>
      </c>
      <c r="C24" s="13" t="s">
        <v>39</v>
      </c>
      <c r="D24" s="14">
        <v>7948.8</v>
      </c>
      <c r="E24" s="14">
        <v>7948.8</v>
      </c>
      <c r="F24" s="14">
        <v>8004.9</v>
      </c>
      <c r="G24" s="14">
        <f t="shared" si="0"/>
        <v>100.70576690821255</v>
      </c>
      <c r="H24" s="1"/>
      <c r="I24" s="1"/>
      <c r="J24" s="1"/>
    </row>
    <row r="25" spans="2:10" ht="38.25" x14ac:dyDescent="0.25">
      <c r="B25" s="12" t="s">
        <v>34</v>
      </c>
      <c r="C25" s="13" t="s">
        <v>40</v>
      </c>
      <c r="D25" s="14">
        <v>1720</v>
      </c>
      <c r="E25" s="14">
        <v>1720</v>
      </c>
      <c r="F25" s="14">
        <v>1765.7</v>
      </c>
      <c r="G25" s="14">
        <f t="shared" si="0"/>
        <v>102.65697674418605</v>
      </c>
      <c r="H25" s="1"/>
      <c r="I25" s="1"/>
      <c r="J25" s="1"/>
    </row>
    <row r="26" spans="2:10" ht="25.5" x14ac:dyDescent="0.25">
      <c r="B26" s="12" t="s">
        <v>9</v>
      </c>
      <c r="C26" s="13" t="s">
        <v>10</v>
      </c>
      <c r="D26" s="14">
        <v>950</v>
      </c>
      <c r="E26" s="14">
        <v>950</v>
      </c>
      <c r="F26" s="14">
        <v>996.3</v>
      </c>
      <c r="G26" s="14">
        <f t="shared" si="0"/>
        <v>104.87368421052632</v>
      </c>
      <c r="H26" s="1"/>
      <c r="I26" s="1"/>
      <c r="J26" s="1"/>
    </row>
    <row r="27" spans="2:10" ht="15.75" x14ac:dyDescent="0.25">
      <c r="B27" s="12" t="s">
        <v>11</v>
      </c>
      <c r="C27" s="13" t="s">
        <v>12</v>
      </c>
      <c r="D27" s="14">
        <v>8900</v>
      </c>
      <c r="E27" s="14">
        <v>8900</v>
      </c>
      <c r="F27" s="14">
        <v>9097.2999999999993</v>
      </c>
      <c r="G27" s="14">
        <f t="shared" si="0"/>
        <v>102.21685393258426</v>
      </c>
      <c r="H27" s="1"/>
      <c r="I27" s="1"/>
      <c r="J27" s="1"/>
    </row>
    <row r="28" spans="2:10" ht="38.25" x14ac:dyDescent="0.25">
      <c r="B28" s="38" t="s">
        <v>111</v>
      </c>
      <c r="C28" s="39" t="s">
        <v>116</v>
      </c>
      <c r="D28" s="14"/>
      <c r="E28" s="14"/>
      <c r="F28" s="14">
        <v>197.3</v>
      </c>
      <c r="G28" s="14"/>
      <c r="H28" s="1"/>
      <c r="I28" s="1"/>
      <c r="J28" s="1"/>
    </row>
    <row r="29" spans="2:10" ht="15.75" x14ac:dyDescent="0.25">
      <c r="B29" s="9" t="s">
        <v>65</v>
      </c>
      <c r="C29" s="11" t="s">
        <v>13</v>
      </c>
      <c r="D29" s="17" t="str">
        <f>D30</f>
        <v>36800</v>
      </c>
      <c r="E29" s="17" t="str">
        <f>E30</f>
        <v>36800</v>
      </c>
      <c r="F29" s="17" t="str">
        <f>F30</f>
        <v>36843,9</v>
      </c>
      <c r="G29" s="10">
        <f t="shared" si="0"/>
        <v>100.11929347826087</v>
      </c>
      <c r="H29" s="1"/>
      <c r="I29" s="1"/>
      <c r="J29" s="1"/>
    </row>
    <row r="30" spans="2:10" ht="15.75" x14ac:dyDescent="0.25">
      <c r="B30" s="12" t="s">
        <v>14</v>
      </c>
      <c r="C30" s="13" t="s">
        <v>15</v>
      </c>
      <c r="D30" s="58" t="s">
        <v>144</v>
      </c>
      <c r="E30" s="58" t="s">
        <v>144</v>
      </c>
      <c r="F30" s="14" t="s">
        <v>156</v>
      </c>
      <c r="G30" s="14">
        <f>F30/E30*100</f>
        <v>100.11929347826087</v>
      </c>
      <c r="H30" s="1"/>
      <c r="I30" s="1"/>
      <c r="J30" s="1"/>
    </row>
    <row r="31" spans="2:10" ht="25.5" x14ac:dyDescent="0.25">
      <c r="B31" s="9" t="s">
        <v>66</v>
      </c>
      <c r="C31" s="11" t="s">
        <v>16</v>
      </c>
      <c r="D31" s="17" t="str">
        <f>D32</f>
        <v>70</v>
      </c>
      <c r="E31" s="17" t="str">
        <f>E32</f>
        <v>70</v>
      </c>
      <c r="F31" s="17" t="str">
        <f>F32</f>
        <v>70,5</v>
      </c>
      <c r="G31" s="14">
        <f t="shared" si="0"/>
        <v>100.71428571428571</v>
      </c>
      <c r="H31" s="1"/>
      <c r="I31" s="1"/>
      <c r="J31" s="1"/>
    </row>
    <row r="32" spans="2:10" ht="15.75" x14ac:dyDescent="0.25">
      <c r="B32" s="12" t="s">
        <v>17</v>
      </c>
      <c r="C32" s="13" t="s">
        <v>18</v>
      </c>
      <c r="D32" s="58" t="s">
        <v>123</v>
      </c>
      <c r="E32" s="58" t="s">
        <v>123</v>
      </c>
      <c r="F32" s="14" t="s">
        <v>157</v>
      </c>
      <c r="G32" s="14">
        <f t="shared" si="0"/>
        <v>100.71428571428571</v>
      </c>
      <c r="H32" s="1"/>
      <c r="I32" s="1"/>
      <c r="J32" s="1"/>
    </row>
    <row r="33" spans="2:10" ht="15.75" x14ac:dyDescent="0.25">
      <c r="B33" s="9" t="s">
        <v>67</v>
      </c>
      <c r="C33" s="11" t="s">
        <v>19</v>
      </c>
      <c r="D33" s="10">
        <f>D34</f>
        <v>1800</v>
      </c>
      <c r="E33" s="10">
        <f>E34</f>
        <v>1800</v>
      </c>
      <c r="F33" s="10">
        <f>F34</f>
        <v>1832.7</v>
      </c>
      <c r="G33" s="10">
        <f t="shared" si="0"/>
        <v>101.81666666666666</v>
      </c>
      <c r="H33" s="1"/>
      <c r="I33" s="1"/>
      <c r="J33" s="1"/>
    </row>
    <row r="34" spans="2:10" ht="25.5" x14ac:dyDescent="0.25">
      <c r="B34" s="12" t="s">
        <v>20</v>
      </c>
      <c r="C34" s="13" t="s">
        <v>21</v>
      </c>
      <c r="D34" s="14">
        <v>1800</v>
      </c>
      <c r="E34" s="14">
        <v>1800</v>
      </c>
      <c r="F34" s="14">
        <v>1832.7</v>
      </c>
      <c r="G34" s="14">
        <f t="shared" si="0"/>
        <v>101.81666666666666</v>
      </c>
      <c r="H34" s="1"/>
      <c r="I34" s="1"/>
      <c r="J34" s="1"/>
    </row>
    <row r="35" spans="2:10" ht="25.5" x14ac:dyDescent="0.25">
      <c r="B35" s="9" t="s">
        <v>68</v>
      </c>
      <c r="C35" s="11" t="s">
        <v>22</v>
      </c>
      <c r="D35" s="17">
        <f>D36</f>
        <v>21439.600000000002</v>
      </c>
      <c r="E35" s="17">
        <f>E36</f>
        <v>21439.600000000002</v>
      </c>
      <c r="F35" s="17">
        <f>F36</f>
        <v>24492.2</v>
      </c>
      <c r="G35" s="10">
        <f t="shared" si="0"/>
        <v>114.23813877124573</v>
      </c>
      <c r="H35" s="1"/>
      <c r="I35" s="1"/>
      <c r="J35" s="1"/>
    </row>
    <row r="36" spans="2:10" ht="63.75" x14ac:dyDescent="0.25">
      <c r="B36" s="9" t="s">
        <v>23</v>
      </c>
      <c r="C36" s="15" t="s">
        <v>36</v>
      </c>
      <c r="D36" s="17">
        <f>D37+D38+D40</f>
        <v>21439.600000000002</v>
      </c>
      <c r="E36" s="17">
        <f t="shared" ref="E36" si="5">E37+E38+E40</f>
        <v>21439.600000000002</v>
      </c>
      <c r="F36" s="17">
        <f>F37+F38+F40</f>
        <v>24492.2</v>
      </c>
      <c r="G36" s="10">
        <f t="shared" si="0"/>
        <v>114.23813877124573</v>
      </c>
      <c r="H36" s="1"/>
      <c r="I36" s="1"/>
      <c r="J36" s="1"/>
    </row>
    <row r="37" spans="2:10" ht="63.75" x14ac:dyDescent="0.25">
      <c r="B37" s="12" t="s">
        <v>72</v>
      </c>
      <c r="C37" s="16" t="s">
        <v>35</v>
      </c>
      <c r="D37" s="58">
        <v>20128.7</v>
      </c>
      <c r="E37" s="58">
        <v>20128.7</v>
      </c>
      <c r="F37" s="58">
        <v>23123.200000000001</v>
      </c>
      <c r="G37" s="14">
        <f t="shared" si="0"/>
        <v>114.8767679979333</v>
      </c>
      <c r="H37" s="1"/>
      <c r="I37" s="1"/>
      <c r="J37" s="1"/>
    </row>
    <row r="38" spans="2:10" ht="12.75" customHeight="1" x14ac:dyDescent="0.25">
      <c r="B38" s="65" t="s">
        <v>24</v>
      </c>
      <c r="C38" s="67" t="s">
        <v>25</v>
      </c>
      <c r="D38" s="68">
        <v>4.5</v>
      </c>
      <c r="E38" s="68">
        <v>4.5</v>
      </c>
      <c r="F38" s="68">
        <v>4.7</v>
      </c>
      <c r="G38" s="69">
        <f t="shared" si="0"/>
        <v>104.44444444444446</v>
      </c>
      <c r="H38" s="1"/>
      <c r="I38" s="1"/>
      <c r="J38" s="1"/>
    </row>
    <row r="39" spans="2:10" ht="37.5" customHeight="1" thickBot="1" x14ac:dyDescent="0.3">
      <c r="B39" s="66"/>
      <c r="C39" s="67"/>
      <c r="D39" s="68"/>
      <c r="E39" s="68"/>
      <c r="F39" s="68"/>
      <c r="G39" s="70"/>
      <c r="H39" s="1"/>
      <c r="I39" s="1"/>
      <c r="J39" s="1"/>
    </row>
    <row r="40" spans="2:10" ht="37.5" customHeight="1" thickBot="1" x14ac:dyDescent="0.3">
      <c r="B40" s="43" t="s">
        <v>115</v>
      </c>
      <c r="C40" s="42" t="s">
        <v>114</v>
      </c>
      <c r="D40" s="58">
        <v>1306.4000000000001</v>
      </c>
      <c r="E40" s="58">
        <v>1306.4000000000001</v>
      </c>
      <c r="F40" s="58">
        <v>1364.3</v>
      </c>
      <c r="G40" s="14">
        <f t="shared" si="0"/>
        <v>104.43202694427434</v>
      </c>
      <c r="H40" s="1"/>
      <c r="I40" s="1"/>
      <c r="J40" s="1"/>
    </row>
    <row r="41" spans="2:10" ht="25.5" customHeight="1" x14ac:dyDescent="0.25">
      <c r="B41" s="44" t="s">
        <v>26</v>
      </c>
      <c r="C41" s="11" t="s">
        <v>27</v>
      </c>
      <c r="D41" s="17" t="str">
        <f>D42</f>
        <v>303,6</v>
      </c>
      <c r="E41" s="17" t="str">
        <f>E42</f>
        <v>303,6</v>
      </c>
      <c r="F41" s="17" t="str">
        <f>F42</f>
        <v>305,2</v>
      </c>
      <c r="G41" s="10">
        <f t="shared" si="0"/>
        <v>100.52700922266138</v>
      </c>
      <c r="H41" s="1"/>
      <c r="I41" s="1"/>
      <c r="J41" s="1"/>
    </row>
    <row r="42" spans="2:10" ht="15.75" x14ac:dyDescent="0.25">
      <c r="B42" s="12" t="s">
        <v>75</v>
      </c>
      <c r="C42" s="13" t="s">
        <v>28</v>
      </c>
      <c r="D42" s="58" t="s">
        <v>145</v>
      </c>
      <c r="E42" s="58" t="s">
        <v>145</v>
      </c>
      <c r="F42" s="58" t="s">
        <v>158</v>
      </c>
      <c r="G42" s="14">
        <f>F42/E42*100</f>
        <v>100.52700922266138</v>
      </c>
      <c r="H42" s="1"/>
      <c r="I42" s="1"/>
      <c r="J42" s="1"/>
    </row>
    <row r="43" spans="2:10" ht="25.5" x14ac:dyDescent="0.25">
      <c r="B43" s="9" t="s">
        <v>76</v>
      </c>
      <c r="C43" s="11" t="s">
        <v>77</v>
      </c>
      <c r="D43" s="17">
        <f>D45+D44+D46</f>
        <v>0</v>
      </c>
      <c r="E43" s="17">
        <f t="shared" ref="E43:F43" si="6">E45+E44+E46</f>
        <v>0</v>
      </c>
      <c r="F43" s="17">
        <f t="shared" si="6"/>
        <v>207.29999999999998</v>
      </c>
      <c r="G43" s="14"/>
      <c r="H43" s="1"/>
      <c r="I43" s="1"/>
      <c r="J43" s="1"/>
    </row>
    <row r="44" spans="2:10" ht="38.25" x14ac:dyDescent="0.25">
      <c r="B44" s="56" t="s">
        <v>159</v>
      </c>
      <c r="C44" s="57" t="s">
        <v>160</v>
      </c>
      <c r="D44" s="58"/>
      <c r="E44" s="58"/>
      <c r="F44" s="58">
        <v>26.1</v>
      </c>
      <c r="G44" s="14"/>
      <c r="H44" s="1"/>
      <c r="I44" s="1"/>
      <c r="J44" s="1"/>
    </row>
    <row r="45" spans="2:10" ht="38.25" x14ac:dyDescent="0.25">
      <c r="B45" s="38" t="s">
        <v>112</v>
      </c>
      <c r="C45" s="39" t="s">
        <v>113</v>
      </c>
      <c r="D45" s="58"/>
      <c r="E45" s="58"/>
      <c r="F45" s="58">
        <v>40</v>
      </c>
      <c r="G45" s="14"/>
      <c r="H45" s="1"/>
      <c r="I45" s="1"/>
      <c r="J45" s="1"/>
    </row>
    <row r="46" spans="2:10" ht="25.5" x14ac:dyDescent="0.25">
      <c r="B46" s="56" t="s">
        <v>161</v>
      </c>
      <c r="C46" s="57" t="s">
        <v>162</v>
      </c>
      <c r="D46" s="58"/>
      <c r="E46" s="58"/>
      <c r="F46" s="58">
        <v>141.19999999999999</v>
      </c>
      <c r="G46" s="14"/>
      <c r="H46" s="1"/>
      <c r="I46" s="1"/>
      <c r="J46" s="1"/>
    </row>
    <row r="47" spans="2:10" ht="25.5" x14ac:dyDescent="0.25">
      <c r="B47" s="9" t="s">
        <v>37</v>
      </c>
      <c r="C47" s="11" t="s">
        <v>82</v>
      </c>
      <c r="D47" s="17">
        <f>D48+D49</f>
        <v>0</v>
      </c>
      <c r="E47" s="17">
        <f t="shared" ref="E47:F47" si="7">E48+E49</f>
        <v>0</v>
      </c>
      <c r="F47" s="17">
        <f t="shared" si="7"/>
        <v>161.5</v>
      </c>
      <c r="G47" s="14"/>
      <c r="H47" s="1"/>
      <c r="I47" s="1"/>
      <c r="J47" s="1"/>
    </row>
    <row r="48" spans="2:10" ht="76.5" x14ac:dyDescent="0.25">
      <c r="B48" s="34" t="s">
        <v>83</v>
      </c>
      <c r="C48" s="35" t="s">
        <v>84</v>
      </c>
      <c r="D48" s="58"/>
      <c r="E48" s="58"/>
      <c r="F48" s="58">
        <v>57.9</v>
      </c>
      <c r="G48" s="14"/>
      <c r="H48" s="1"/>
      <c r="I48" s="1"/>
      <c r="J48" s="1"/>
    </row>
    <row r="49" spans="2:10" ht="51" x14ac:dyDescent="0.25">
      <c r="B49" s="34" t="s">
        <v>86</v>
      </c>
      <c r="C49" s="35" t="s">
        <v>85</v>
      </c>
      <c r="D49" s="58"/>
      <c r="E49" s="58"/>
      <c r="F49" s="58">
        <v>103.6</v>
      </c>
      <c r="G49" s="14"/>
      <c r="H49" s="1"/>
      <c r="I49" s="1"/>
      <c r="J49" s="1"/>
    </row>
    <row r="50" spans="2:10" ht="32.25" customHeight="1" x14ac:dyDescent="0.25">
      <c r="B50" s="9" t="s">
        <v>69</v>
      </c>
      <c r="C50" s="11" t="s">
        <v>38</v>
      </c>
      <c r="D50" s="10">
        <v>31</v>
      </c>
      <c r="E50" s="10">
        <v>31</v>
      </c>
      <c r="F50" s="10">
        <v>47.4</v>
      </c>
      <c r="G50" s="10">
        <f t="shared" si="0"/>
        <v>152.90322580645162</v>
      </c>
      <c r="H50" s="1"/>
      <c r="I50" s="1"/>
      <c r="J50" s="1"/>
    </row>
    <row r="51" spans="2:10" ht="15.75" x14ac:dyDescent="0.25">
      <c r="B51" s="9" t="s">
        <v>70</v>
      </c>
      <c r="C51" s="11" t="s">
        <v>46</v>
      </c>
      <c r="D51" s="10"/>
      <c r="E51" s="10"/>
      <c r="F51" s="10">
        <v>-0.2</v>
      </c>
      <c r="G51" s="10"/>
      <c r="H51" s="1"/>
      <c r="I51" s="1"/>
      <c r="J51" s="1"/>
    </row>
    <row r="52" spans="2:10" ht="15.75" x14ac:dyDescent="0.25">
      <c r="B52" s="9" t="s">
        <v>92</v>
      </c>
      <c r="C52" s="11" t="s">
        <v>29</v>
      </c>
      <c r="D52" s="17">
        <f>D53+D84+D82+D80</f>
        <v>562254.30000000005</v>
      </c>
      <c r="E52" s="17">
        <f t="shared" ref="E52:F52" si="8">E53+E84+E82+E80</f>
        <v>562254.30000000005</v>
      </c>
      <c r="F52" s="17">
        <f t="shared" si="8"/>
        <v>545649.69999999995</v>
      </c>
      <c r="G52" s="14">
        <f t="shared" si="0"/>
        <v>97.046781145115276</v>
      </c>
      <c r="H52" s="1"/>
      <c r="I52" s="1"/>
      <c r="J52" s="1"/>
    </row>
    <row r="53" spans="2:10" ht="25.5" x14ac:dyDescent="0.25">
      <c r="B53" s="9" t="s">
        <v>93</v>
      </c>
      <c r="C53" s="11" t="s">
        <v>30</v>
      </c>
      <c r="D53" s="17">
        <f>D54+D71+D59+D76</f>
        <v>561054.30000000005</v>
      </c>
      <c r="E53" s="17">
        <f>E54+E71+E59+E76</f>
        <v>561054.30000000005</v>
      </c>
      <c r="F53" s="17">
        <f>F54+F71+F59+F76</f>
        <v>545759.79999999993</v>
      </c>
      <c r="G53" s="14">
        <f t="shared" si="0"/>
        <v>97.273971521116565</v>
      </c>
      <c r="H53" s="1"/>
      <c r="I53" s="1"/>
      <c r="J53" s="1"/>
    </row>
    <row r="54" spans="2:10" ht="25.5" x14ac:dyDescent="0.25">
      <c r="B54" s="9" t="s">
        <v>94</v>
      </c>
      <c r="C54" s="11" t="s">
        <v>73</v>
      </c>
      <c r="D54" s="17">
        <f>D55+D56+D57</f>
        <v>158759</v>
      </c>
      <c r="E54" s="17">
        <f t="shared" ref="E54:F54" si="9">E55+E56+E57</f>
        <v>158759</v>
      </c>
      <c r="F54" s="17">
        <f t="shared" si="9"/>
        <v>158759</v>
      </c>
      <c r="G54" s="14">
        <f t="shared" si="0"/>
        <v>100</v>
      </c>
      <c r="H54" s="1"/>
      <c r="I54" s="1"/>
      <c r="J54" s="1"/>
    </row>
    <row r="55" spans="2:10" ht="25.5" x14ac:dyDescent="0.25">
      <c r="B55" s="27" t="s">
        <v>95</v>
      </c>
      <c r="C55" s="28" t="s">
        <v>31</v>
      </c>
      <c r="D55" s="58" t="s">
        <v>124</v>
      </c>
      <c r="E55" s="58" t="s">
        <v>124</v>
      </c>
      <c r="F55" s="58" t="s">
        <v>124</v>
      </c>
      <c r="G55" s="14">
        <f t="shared" si="0"/>
        <v>100</v>
      </c>
      <c r="H55" s="1"/>
      <c r="I55" s="1"/>
      <c r="J55" s="1"/>
    </row>
    <row r="56" spans="2:10" ht="25.5" x14ac:dyDescent="0.25">
      <c r="B56" s="56" t="s">
        <v>148</v>
      </c>
      <c r="C56" s="57" t="s">
        <v>147</v>
      </c>
      <c r="D56" s="58" t="s">
        <v>146</v>
      </c>
      <c r="E56" s="58" t="s">
        <v>146</v>
      </c>
      <c r="F56" s="58" t="s">
        <v>146</v>
      </c>
      <c r="G56" s="14">
        <f t="shared" si="0"/>
        <v>100</v>
      </c>
      <c r="H56" s="1"/>
      <c r="I56" s="1"/>
      <c r="J56" s="1"/>
    </row>
    <row r="57" spans="2:10" ht="15.75" x14ac:dyDescent="0.25">
      <c r="B57" s="9" t="s">
        <v>151</v>
      </c>
      <c r="C57" s="11" t="s">
        <v>152</v>
      </c>
      <c r="D57" s="17" t="str">
        <f>D58</f>
        <v>5485</v>
      </c>
      <c r="E57" s="17" t="str">
        <f t="shared" ref="E57:F57" si="10">E58</f>
        <v>5485</v>
      </c>
      <c r="F57" s="17" t="str">
        <f t="shared" si="10"/>
        <v>5485</v>
      </c>
      <c r="G57" s="10">
        <f t="shared" si="0"/>
        <v>100</v>
      </c>
      <c r="H57" s="1"/>
      <c r="I57" s="1"/>
      <c r="J57" s="1"/>
    </row>
    <row r="58" spans="2:10" ht="15.75" x14ac:dyDescent="0.25">
      <c r="B58" s="56" t="s">
        <v>149</v>
      </c>
      <c r="C58" s="57" t="s">
        <v>150</v>
      </c>
      <c r="D58" s="58" t="s">
        <v>153</v>
      </c>
      <c r="E58" s="58" t="s">
        <v>153</v>
      </c>
      <c r="F58" s="58" t="s">
        <v>153</v>
      </c>
      <c r="G58" s="14">
        <f t="shared" si="0"/>
        <v>100</v>
      </c>
      <c r="H58" s="1"/>
      <c r="I58" s="1"/>
      <c r="J58" s="1"/>
    </row>
    <row r="59" spans="2:10" ht="25.5" x14ac:dyDescent="0.25">
      <c r="B59" s="9" t="s">
        <v>96</v>
      </c>
      <c r="C59" s="11" t="s">
        <v>80</v>
      </c>
      <c r="D59" s="17">
        <f>D61+D63+D64+D65+D66+D67+D70+D60+D68+D69+D62</f>
        <v>167652.4</v>
      </c>
      <c r="E59" s="17">
        <f t="shared" ref="E59:F59" si="11">E61+E63+E64+E65+E66+E67+E70+E60+E68+E69+E62</f>
        <v>167652.4</v>
      </c>
      <c r="F59" s="17">
        <f t="shared" si="11"/>
        <v>167012.6</v>
      </c>
      <c r="G59" s="10">
        <f>F59/E59*100</f>
        <v>99.618377070653324</v>
      </c>
      <c r="H59" s="1"/>
      <c r="I59" s="1"/>
      <c r="J59" s="1"/>
    </row>
    <row r="60" spans="2:10" ht="38.25" x14ac:dyDescent="0.25">
      <c r="B60" s="46" t="s">
        <v>131</v>
      </c>
      <c r="C60" s="47" t="s">
        <v>130</v>
      </c>
      <c r="D60" s="58">
        <v>607.20000000000005</v>
      </c>
      <c r="E60" s="58">
        <v>607.20000000000005</v>
      </c>
      <c r="F60" s="58">
        <v>607.20000000000005</v>
      </c>
      <c r="G60" s="10">
        <f t="shared" ref="G60:G70" si="12">F60/E60*100</f>
        <v>100</v>
      </c>
      <c r="H60" s="1"/>
      <c r="I60" s="1"/>
      <c r="J60" s="1"/>
    </row>
    <row r="61" spans="2:10" ht="41.25" customHeight="1" x14ac:dyDescent="0.25">
      <c r="B61" s="33" t="s">
        <v>97</v>
      </c>
      <c r="C61" s="40" t="s">
        <v>78</v>
      </c>
      <c r="D61" s="58">
        <v>1663.2</v>
      </c>
      <c r="E61" s="58">
        <v>1663.2</v>
      </c>
      <c r="F61" s="58">
        <v>1663.2</v>
      </c>
      <c r="G61" s="10">
        <f t="shared" si="12"/>
        <v>100</v>
      </c>
      <c r="H61" s="1"/>
      <c r="I61" s="1"/>
      <c r="J61" s="1"/>
    </row>
    <row r="62" spans="2:10" ht="43.5" customHeight="1" x14ac:dyDescent="0.25">
      <c r="B62" s="49" t="s">
        <v>155</v>
      </c>
      <c r="C62" s="57" t="s">
        <v>154</v>
      </c>
      <c r="D62" s="58">
        <v>3140.9</v>
      </c>
      <c r="E62" s="58">
        <v>3140.9</v>
      </c>
      <c r="F62" s="58">
        <v>2508.6</v>
      </c>
      <c r="G62" s="10">
        <f t="shared" si="12"/>
        <v>79.868827406157465</v>
      </c>
      <c r="H62" s="1"/>
      <c r="I62" s="1"/>
      <c r="J62" s="1"/>
    </row>
    <row r="63" spans="2:10" ht="29.25" customHeight="1" x14ac:dyDescent="0.25">
      <c r="B63" s="37" t="s">
        <v>98</v>
      </c>
      <c r="C63" s="40" t="s">
        <v>87</v>
      </c>
      <c r="D63" s="58">
        <v>2727.4</v>
      </c>
      <c r="E63" s="58">
        <v>2727.4</v>
      </c>
      <c r="F63" s="58">
        <v>2727.4</v>
      </c>
      <c r="G63" s="10">
        <f t="shared" si="12"/>
        <v>100</v>
      </c>
      <c r="H63" s="1"/>
      <c r="I63" s="1"/>
      <c r="J63" s="1"/>
    </row>
    <row r="64" spans="2:10" ht="27.75" customHeight="1" x14ac:dyDescent="0.25">
      <c r="B64" s="37" t="s">
        <v>99</v>
      </c>
      <c r="C64" s="40" t="s">
        <v>88</v>
      </c>
      <c r="D64" s="58">
        <v>12089</v>
      </c>
      <c r="E64" s="58">
        <v>12089</v>
      </c>
      <c r="F64" s="58">
        <v>12089</v>
      </c>
      <c r="G64" s="10">
        <f t="shared" si="12"/>
        <v>100</v>
      </c>
      <c r="H64" s="1"/>
      <c r="I64" s="1"/>
      <c r="J64" s="1"/>
    </row>
    <row r="65" spans="2:10" ht="52.5" customHeight="1" x14ac:dyDescent="0.25">
      <c r="B65" s="37" t="s">
        <v>100</v>
      </c>
      <c r="C65" s="40" t="s">
        <v>89</v>
      </c>
      <c r="D65" s="58">
        <v>4545.3999999999996</v>
      </c>
      <c r="E65" s="58">
        <v>4545.3999999999996</v>
      </c>
      <c r="F65" s="58">
        <v>4545.3999999999996</v>
      </c>
      <c r="G65" s="10">
        <f t="shared" si="12"/>
        <v>100</v>
      </c>
      <c r="H65" s="1"/>
      <c r="I65" s="1"/>
      <c r="J65" s="1"/>
    </row>
    <row r="66" spans="2:10" ht="30" customHeight="1" x14ac:dyDescent="0.25">
      <c r="B66" s="51" t="s">
        <v>132</v>
      </c>
      <c r="C66" s="52" t="s">
        <v>125</v>
      </c>
      <c r="D66" s="53">
        <v>16211.4</v>
      </c>
      <c r="E66" s="53">
        <v>16211.4</v>
      </c>
      <c r="F66" s="53">
        <v>16211.4</v>
      </c>
      <c r="G66" s="54">
        <f t="shared" si="12"/>
        <v>100</v>
      </c>
      <c r="H66" s="1"/>
      <c r="I66" s="1"/>
      <c r="J66" s="1"/>
    </row>
    <row r="67" spans="2:10" ht="54" customHeight="1" x14ac:dyDescent="0.25">
      <c r="B67" s="38" t="s">
        <v>126</v>
      </c>
      <c r="C67" s="47" t="s">
        <v>127</v>
      </c>
      <c r="D67" s="58">
        <v>79809</v>
      </c>
      <c r="E67" s="58">
        <v>79809</v>
      </c>
      <c r="F67" s="58">
        <v>79809</v>
      </c>
      <c r="G67" s="10">
        <f t="shared" si="12"/>
        <v>100</v>
      </c>
      <c r="H67" s="1"/>
      <c r="I67" s="1"/>
      <c r="J67" s="1"/>
    </row>
    <row r="68" spans="2:10" ht="54" customHeight="1" x14ac:dyDescent="0.25">
      <c r="B68" s="46" t="s">
        <v>129</v>
      </c>
      <c r="C68" s="47" t="s">
        <v>128</v>
      </c>
      <c r="D68" s="58">
        <v>20106.599999999999</v>
      </c>
      <c r="E68" s="58">
        <v>20106.599999999999</v>
      </c>
      <c r="F68" s="58">
        <v>20106.599999999999</v>
      </c>
      <c r="G68" s="10">
        <f t="shared" si="12"/>
        <v>100</v>
      </c>
      <c r="H68" s="1"/>
      <c r="I68" s="1"/>
      <c r="J68" s="1"/>
    </row>
    <row r="69" spans="2:10" ht="50.25" customHeight="1" x14ac:dyDescent="0.25">
      <c r="B69" s="49" t="s">
        <v>134</v>
      </c>
      <c r="C69" s="50" t="s">
        <v>133</v>
      </c>
      <c r="D69" s="58">
        <v>7795.4</v>
      </c>
      <c r="E69" s="58">
        <v>7795.4</v>
      </c>
      <c r="F69" s="58">
        <v>7795.4</v>
      </c>
      <c r="G69" s="10">
        <f t="shared" si="12"/>
        <v>100</v>
      </c>
      <c r="H69" s="1"/>
      <c r="I69" s="1"/>
      <c r="J69" s="1"/>
    </row>
    <row r="70" spans="2:10" ht="19.5" customHeight="1" x14ac:dyDescent="0.25">
      <c r="B70" s="38" t="s">
        <v>101</v>
      </c>
      <c r="C70" s="40" t="s">
        <v>90</v>
      </c>
      <c r="D70" s="58">
        <v>18956.900000000001</v>
      </c>
      <c r="E70" s="58">
        <v>18956.900000000001</v>
      </c>
      <c r="F70" s="58">
        <v>18949.400000000001</v>
      </c>
      <c r="G70" s="10">
        <f t="shared" si="12"/>
        <v>99.9604365692703</v>
      </c>
      <c r="H70" s="1"/>
      <c r="I70" s="1"/>
      <c r="J70" s="1"/>
    </row>
    <row r="71" spans="2:10" ht="25.5" customHeight="1" x14ac:dyDescent="0.25">
      <c r="B71" s="9" t="s">
        <v>102</v>
      </c>
      <c r="C71" s="11" t="s">
        <v>32</v>
      </c>
      <c r="D71" s="17">
        <f>D72+D74+D75+D73</f>
        <v>224555.90000000002</v>
      </c>
      <c r="E71" s="17">
        <f t="shared" ref="E71:F71" si="13">E72+E74+E75+E73</f>
        <v>224555.90000000002</v>
      </c>
      <c r="F71" s="17">
        <f t="shared" si="13"/>
        <v>210376.00000000003</v>
      </c>
      <c r="G71" s="10">
        <f t="shared" si="0"/>
        <v>93.685358523200691</v>
      </c>
      <c r="H71" s="1"/>
      <c r="I71" s="1"/>
      <c r="J71" s="1"/>
    </row>
    <row r="72" spans="2:10" ht="25.5" x14ac:dyDescent="0.25">
      <c r="B72" s="12" t="s">
        <v>103</v>
      </c>
      <c r="C72" s="40" t="s">
        <v>41</v>
      </c>
      <c r="D72" s="58">
        <v>139095.70000000001</v>
      </c>
      <c r="E72" s="58">
        <v>139095.70000000001</v>
      </c>
      <c r="F72" s="58">
        <v>139075.70000000001</v>
      </c>
      <c r="G72" s="14">
        <f t="shared" si="0"/>
        <v>99.985621410295209</v>
      </c>
      <c r="H72" s="1"/>
      <c r="I72" s="1"/>
      <c r="J72" s="1"/>
    </row>
    <row r="73" spans="2:10" ht="38.25" customHeight="1" x14ac:dyDescent="0.25">
      <c r="B73" s="33" t="s">
        <v>104</v>
      </c>
      <c r="C73" s="40" t="s">
        <v>79</v>
      </c>
      <c r="D73" s="58">
        <v>68263.100000000006</v>
      </c>
      <c r="E73" s="58">
        <v>68263.100000000006</v>
      </c>
      <c r="F73" s="58">
        <v>67065.100000000006</v>
      </c>
      <c r="G73" s="14">
        <f t="shared" si="0"/>
        <v>98.245025496937586</v>
      </c>
      <c r="H73" s="1"/>
      <c r="I73" s="1"/>
      <c r="J73" s="1"/>
    </row>
    <row r="74" spans="2:10" ht="51.75" x14ac:dyDescent="0.25">
      <c r="B74" s="19" t="s">
        <v>105</v>
      </c>
      <c r="C74" s="18" t="s">
        <v>42</v>
      </c>
      <c r="D74" s="14">
        <v>31</v>
      </c>
      <c r="E74" s="14">
        <v>31</v>
      </c>
      <c r="F74" s="14">
        <v>31</v>
      </c>
      <c r="G74" s="14">
        <f t="shared" si="0"/>
        <v>100</v>
      </c>
      <c r="H74" s="1"/>
      <c r="I74" s="1"/>
      <c r="J74" s="1"/>
    </row>
    <row r="75" spans="2:10" ht="51.75" x14ac:dyDescent="0.25">
      <c r="B75" s="19" t="s">
        <v>106</v>
      </c>
      <c r="C75" s="22" t="s">
        <v>74</v>
      </c>
      <c r="D75" s="14">
        <v>17166.099999999999</v>
      </c>
      <c r="E75" s="14">
        <v>17166.099999999999</v>
      </c>
      <c r="F75" s="14">
        <v>4204.2</v>
      </c>
      <c r="G75" s="14">
        <f t="shared" si="0"/>
        <v>24.49129388737104</v>
      </c>
      <c r="H75" s="1"/>
      <c r="I75" s="1"/>
      <c r="J75" s="1"/>
    </row>
    <row r="76" spans="2:10" ht="25.5" customHeight="1" x14ac:dyDescent="0.25">
      <c r="B76" s="20" t="s">
        <v>107</v>
      </c>
      <c r="C76" s="21" t="s">
        <v>43</v>
      </c>
      <c r="D76" s="10">
        <f>D77+D79+D78</f>
        <v>10087</v>
      </c>
      <c r="E76" s="10">
        <f t="shared" ref="E76:F76" si="14">E77+E79+E78</f>
        <v>10087</v>
      </c>
      <c r="F76" s="10">
        <f t="shared" si="14"/>
        <v>9612.1999999999989</v>
      </c>
      <c r="G76" s="14">
        <f t="shared" si="0"/>
        <v>95.292951323485667</v>
      </c>
      <c r="H76" s="1"/>
      <c r="I76" s="1"/>
      <c r="J76" s="1"/>
    </row>
    <row r="77" spans="2:10" ht="53.25" customHeight="1" x14ac:dyDescent="0.25">
      <c r="B77" s="19" t="s">
        <v>108</v>
      </c>
      <c r="C77" s="36" t="s">
        <v>81</v>
      </c>
      <c r="D77" s="14">
        <v>1115.5999999999999</v>
      </c>
      <c r="E77" s="14">
        <v>1115.5999999999999</v>
      </c>
      <c r="F77" s="14">
        <v>1115.5999999999999</v>
      </c>
      <c r="G77" s="14">
        <f t="shared" ref="G77:G81" si="15">F77/E77*100</f>
        <v>100</v>
      </c>
      <c r="H77" s="1"/>
      <c r="I77" s="1"/>
      <c r="J77" s="1"/>
    </row>
    <row r="78" spans="2:10" ht="54.75" customHeight="1" x14ac:dyDescent="0.25">
      <c r="B78" s="19" t="s">
        <v>136</v>
      </c>
      <c r="C78" s="36" t="s">
        <v>135</v>
      </c>
      <c r="D78" s="14">
        <v>3723.7</v>
      </c>
      <c r="E78" s="14">
        <v>3723.7</v>
      </c>
      <c r="F78" s="14">
        <v>3248.9</v>
      </c>
      <c r="G78" s="14">
        <f t="shared" si="15"/>
        <v>87.24924134597309</v>
      </c>
      <c r="H78" s="1"/>
      <c r="I78" s="1"/>
      <c r="J78" s="1"/>
    </row>
    <row r="79" spans="2:10" ht="26.25" customHeight="1" x14ac:dyDescent="0.25">
      <c r="B79" s="19" t="s">
        <v>109</v>
      </c>
      <c r="C79" s="36" t="s">
        <v>91</v>
      </c>
      <c r="D79" s="14">
        <v>5247.7</v>
      </c>
      <c r="E79" s="14">
        <v>5247.7</v>
      </c>
      <c r="F79" s="14">
        <v>5247.7</v>
      </c>
      <c r="G79" s="14">
        <f t="shared" si="15"/>
        <v>100</v>
      </c>
      <c r="H79" s="1"/>
      <c r="I79" s="1"/>
      <c r="J79" s="1"/>
    </row>
    <row r="80" spans="2:10" ht="26.25" customHeight="1" x14ac:dyDescent="0.25">
      <c r="B80" s="20" t="s">
        <v>139</v>
      </c>
      <c r="C80" s="45" t="s">
        <v>137</v>
      </c>
      <c r="D80" s="10">
        <f t="shared" ref="D80:E80" si="16">D81</f>
        <v>1200</v>
      </c>
      <c r="E80" s="10">
        <f t="shared" si="16"/>
        <v>1200</v>
      </c>
      <c r="F80" s="10">
        <f>F81</f>
        <v>1202.8</v>
      </c>
      <c r="G80" s="14">
        <f t="shared" si="15"/>
        <v>100.23333333333333</v>
      </c>
      <c r="H80" s="1"/>
      <c r="I80" s="1"/>
      <c r="J80" s="1"/>
    </row>
    <row r="81" spans="2:10" ht="26.25" customHeight="1" x14ac:dyDescent="0.25">
      <c r="B81" s="19" t="s">
        <v>140</v>
      </c>
      <c r="C81" s="36" t="s">
        <v>138</v>
      </c>
      <c r="D81" s="14">
        <v>1200</v>
      </c>
      <c r="E81" s="14">
        <v>1200</v>
      </c>
      <c r="F81" s="14">
        <v>1202.8</v>
      </c>
      <c r="G81" s="14">
        <f t="shared" si="15"/>
        <v>100.23333333333333</v>
      </c>
      <c r="H81" s="1"/>
      <c r="I81" s="1"/>
      <c r="J81" s="1"/>
    </row>
    <row r="82" spans="2:10" ht="64.5" x14ac:dyDescent="0.25">
      <c r="B82" s="20" t="s">
        <v>119</v>
      </c>
      <c r="C82" s="45" t="s">
        <v>118</v>
      </c>
      <c r="D82" s="10"/>
      <c r="E82" s="10"/>
      <c r="F82" s="10">
        <f>F83</f>
        <v>266.7</v>
      </c>
      <c r="G82" s="10"/>
      <c r="H82" s="1"/>
      <c r="I82" s="1"/>
      <c r="J82" s="1"/>
    </row>
    <row r="83" spans="2:10" ht="26.25" x14ac:dyDescent="0.25">
      <c r="B83" s="19" t="s">
        <v>120</v>
      </c>
      <c r="C83" s="36" t="s">
        <v>121</v>
      </c>
      <c r="D83" s="14"/>
      <c r="E83" s="14"/>
      <c r="F83" s="14">
        <v>266.7</v>
      </c>
      <c r="G83" s="14"/>
      <c r="H83" s="1"/>
      <c r="I83" s="1"/>
      <c r="J83" s="1"/>
    </row>
    <row r="84" spans="2:10" ht="39" x14ac:dyDescent="0.25">
      <c r="B84" s="20" t="s">
        <v>110</v>
      </c>
      <c r="C84" s="21" t="s">
        <v>45</v>
      </c>
      <c r="D84" s="10"/>
      <c r="E84" s="10"/>
      <c r="F84" s="10">
        <v>-1579.6</v>
      </c>
      <c r="G84" s="14"/>
      <c r="H84" s="1"/>
      <c r="I84" s="1"/>
      <c r="J84" s="1"/>
    </row>
    <row r="85" spans="2:10" ht="15.75" x14ac:dyDescent="0.25">
      <c r="B85" s="2"/>
      <c r="C85" s="2"/>
      <c r="D85" s="2"/>
      <c r="E85" s="41"/>
      <c r="F85" s="2"/>
      <c r="G85" s="2"/>
      <c r="H85" s="1"/>
      <c r="I85" s="1"/>
      <c r="J85" s="1"/>
    </row>
    <row r="86" spans="2:10" ht="15.75" x14ac:dyDescent="0.25">
      <c r="B86" s="23"/>
      <c r="C86" s="2"/>
      <c r="D86" s="2"/>
      <c r="E86" s="2"/>
      <c r="F86" s="2"/>
      <c r="G86" s="2"/>
      <c r="H86" s="1"/>
      <c r="I86" s="1"/>
      <c r="J86" s="1"/>
    </row>
    <row r="87" spans="2:10" ht="15.75" x14ac:dyDescent="0.25">
      <c r="B87" s="2"/>
      <c r="C87" s="2"/>
      <c r="D87" s="2"/>
      <c r="E87" s="2"/>
      <c r="F87" s="2"/>
      <c r="G87" s="2"/>
      <c r="H87" s="1"/>
      <c r="I87" s="1"/>
      <c r="J87" s="1"/>
    </row>
    <row r="88" spans="2:10" x14ac:dyDescent="0.2">
      <c r="B88" s="5"/>
      <c r="C88" s="5"/>
      <c r="D88" s="5"/>
      <c r="E88" s="5"/>
      <c r="F88" s="5"/>
      <c r="G88" s="5"/>
    </row>
    <row r="89" spans="2:10" ht="12.75" customHeight="1" x14ac:dyDescent="0.2">
      <c r="B89" s="5"/>
      <c r="C89" s="5"/>
      <c r="D89" s="5"/>
      <c r="E89" s="5"/>
      <c r="F89" s="5"/>
      <c r="G89" s="5"/>
    </row>
    <row r="90" spans="2:10" x14ac:dyDescent="0.2">
      <c r="B90" s="5"/>
      <c r="C90" s="5"/>
      <c r="D90" s="5"/>
      <c r="E90" s="5"/>
      <c r="F90" s="5"/>
      <c r="G90" s="5"/>
    </row>
    <row r="91" spans="2:10" x14ac:dyDescent="0.2">
      <c r="B91" s="5"/>
      <c r="C91" s="5"/>
      <c r="D91" s="5"/>
      <c r="E91" s="5"/>
      <c r="F91" s="5"/>
      <c r="G91" s="5"/>
    </row>
    <row r="92" spans="2:10" x14ac:dyDescent="0.2">
      <c r="B92" s="5"/>
      <c r="C92" s="5"/>
      <c r="D92" s="5"/>
      <c r="E92" s="5"/>
      <c r="F92" s="5"/>
      <c r="G92" s="5"/>
    </row>
    <row r="93" spans="2:10" x14ac:dyDescent="0.2">
      <c r="B93" s="5"/>
      <c r="C93" s="5"/>
      <c r="D93" s="5"/>
      <c r="E93" s="5"/>
      <c r="F93" s="5"/>
      <c r="G93" s="5"/>
    </row>
    <row r="94" spans="2:10" x14ac:dyDescent="0.2">
      <c r="B94" s="5"/>
      <c r="C94" s="5"/>
      <c r="D94" s="5"/>
      <c r="E94" s="5"/>
      <c r="F94" s="5"/>
      <c r="G94" s="5"/>
    </row>
  </sheetData>
  <mergeCells count="12">
    <mergeCell ref="C6:E6"/>
    <mergeCell ref="C1:G1"/>
    <mergeCell ref="E2:G5"/>
    <mergeCell ref="B7:G7"/>
    <mergeCell ref="B38:B39"/>
    <mergeCell ref="C38:C39"/>
    <mergeCell ref="E38:E39"/>
    <mergeCell ref="F38:F39"/>
    <mergeCell ref="G38:G39"/>
    <mergeCell ref="D38:D39"/>
    <mergeCell ref="B8:G8"/>
    <mergeCell ref="B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2020-11-06T08:55:08Z</cp:lastPrinted>
  <dcterms:created xsi:type="dcterms:W3CDTF">1996-10-08T23:32:33Z</dcterms:created>
  <dcterms:modified xsi:type="dcterms:W3CDTF">2021-05-24T07:32:40Z</dcterms:modified>
</cp:coreProperties>
</file>