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80" windowWidth="9720" windowHeight="726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F83" i="4" l="1"/>
  <c r="F46" i="4"/>
  <c r="F47" i="4"/>
  <c r="D42" i="4"/>
  <c r="E42" i="4"/>
  <c r="E82" i="4" l="1"/>
  <c r="E79" i="4"/>
  <c r="D82" i="4"/>
  <c r="F81" i="4"/>
  <c r="E54" i="4"/>
  <c r="F82" i="4" l="1"/>
  <c r="D65" i="4"/>
  <c r="E65" i="4"/>
  <c r="F66" i="4"/>
  <c r="F67" i="4"/>
  <c r="F68" i="4"/>
  <c r="F69" i="4"/>
  <c r="F70" i="4"/>
  <c r="F71" i="4"/>
  <c r="F72" i="4"/>
  <c r="D73" i="4"/>
  <c r="E73" i="4"/>
  <c r="F74" i="4"/>
  <c r="F75" i="4"/>
  <c r="F76" i="4"/>
  <c r="F77" i="4"/>
  <c r="F78" i="4"/>
  <c r="D79" i="4"/>
  <c r="F79" i="4" s="1"/>
  <c r="F80" i="4"/>
  <c r="F73" i="4" l="1"/>
  <c r="F65" i="4"/>
  <c r="E34" i="4"/>
  <c r="D54" i="4"/>
  <c r="D34" i="4"/>
  <c r="F59" i="4"/>
  <c r="D62" i="4" l="1"/>
  <c r="E62" i="4"/>
  <c r="D21" i="4"/>
  <c r="D20" i="4" s="1"/>
  <c r="E21" i="4"/>
  <c r="E20" i="4" s="1"/>
  <c r="D45" i="4" l="1"/>
  <c r="E45" i="4"/>
  <c r="F45" i="4" l="1"/>
  <c r="D61" i="4"/>
  <c r="D60" i="4" s="1"/>
  <c r="D41" i="4" l="1"/>
  <c r="E41" i="4"/>
  <c r="E15" i="4"/>
  <c r="E61" i="4" l="1"/>
  <c r="E60" i="4" s="1"/>
  <c r="F62" i="4" l="1"/>
  <c r="F61" i="4" l="1"/>
  <c r="F40" i="4"/>
  <c r="F16" i="4" l="1"/>
  <c r="F17" i="4"/>
  <c r="F18" i="4"/>
  <c r="F19" i="4"/>
  <c r="D15" i="4"/>
  <c r="D14" i="4" s="1"/>
  <c r="E14" i="4"/>
  <c r="F14" i="4" l="1"/>
  <c r="F15" i="4"/>
  <c r="E33" i="4" l="1"/>
  <c r="F23" i="4"/>
  <c r="D27" i="4" l="1"/>
  <c r="D12" i="4"/>
  <c r="E49" i="4"/>
  <c r="E48" i="4" s="1"/>
  <c r="D49" i="4"/>
  <c r="D48" i="4" s="1"/>
  <c r="F50" i="4"/>
  <c r="F51" i="4"/>
  <c r="E12" i="4"/>
  <c r="F25" i="4"/>
  <c r="E27" i="4"/>
  <c r="E29" i="4"/>
  <c r="E31" i="4"/>
  <c r="E39" i="4"/>
  <c r="D29" i="4"/>
  <c r="D31" i="4"/>
  <c r="D33" i="4"/>
  <c r="D39" i="4"/>
  <c r="F13" i="4"/>
  <c r="F22" i="4"/>
  <c r="F24" i="4"/>
  <c r="F32" i="4"/>
  <c r="F57" i="4"/>
  <c r="F63" i="4"/>
  <c r="F58" i="4"/>
  <c r="F56" i="4"/>
  <c r="F52" i="4"/>
  <c r="F36" i="4"/>
  <c r="F35" i="4"/>
  <c r="F30" i="4"/>
  <c r="F28" i="4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F21" i="4"/>
  <c r="D11" i="4" l="1"/>
  <c r="E11" i="4"/>
  <c r="F39" i="4"/>
  <c r="F29" i="4"/>
  <c r="F27" i="4"/>
  <c r="F33" i="4"/>
  <c r="F49" i="4"/>
  <c r="F31" i="4"/>
  <c r="F12" i="4"/>
  <c r="F54" i="4"/>
  <c r="F20" i="4"/>
  <c r="F52" i="3"/>
  <c r="D11" i="3"/>
  <c r="D10" i="3" s="1"/>
  <c r="F34" i="4"/>
  <c r="F31" i="3"/>
  <c r="F22" i="3"/>
  <c r="E37" i="3"/>
  <c r="D10" i="4" l="1"/>
  <c r="E10" i="4"/>
  <c r="F48" i="4"/>
  <c r="F37" i="3"/>
  <c r="E11" i="3"/>
  <c r="F60" i="4" l="1"/>
  <c r="F11" i="3"/>
  <c r="E10" i="3"/>
  <c r="F10" i="3" s="1"/>
  <c r="F10" i="4"/>
  <c r="F11" i="4"/>
</calcChain>
</file>

<file path=xl/sharedStrings.xml><?xml version="1.0" encoding="utf-8"?>
<sst xmlns="http://schemas.openxmlformats.org/spreadsheetml/2006/main" count="375" uniqueCount="300">
  <si>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</si>
  <si>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</si>
  <si>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</si>
  <si>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</si>
  <si>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</si>
  <si>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</si>
  <si>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</si>
  <si>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</si>
  <si>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</si>
  <si>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</si>
  <si>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</si>
  <si>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</si>
  <si>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</si>
  <si>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</si>
  <si>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</si>
  <si>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</si>
  <si>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</si>
  <si>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</si>
  <si>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</si>
  <si>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</si>
  <si>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</si>
  <si>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</si>
  <si>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</si>
  <si>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</si>
  <si>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</si>
  <si>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</si>
  <si>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</si>
  <si>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</si>
  <si>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</si>
  <si>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</si>
  <si>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</si>
  <si>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</si>
  <si>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</si>
  <si>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</si>
  <si>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</si>
  <si>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</si>
  <si>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</si>
  <si>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</si>
  <si>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</si>
  <si>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</si>
  <si>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</si>
  <si>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</si>
  <si>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</si>
  <si>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</si>
  <si>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</si>
  <si>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</si>
  <si>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</si>
  <si>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</si>
  <si>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</si>
  <si>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</si>
  <si>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</si>
  <si>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</si>
  <si>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</si>
  <si>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</si>
  <si>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</si>
  <si>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</si>
  <si>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</si>
  <si>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</si>
  <si>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</si>
  <si>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</si>
  <si>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</si>
  <si>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</si>
  <si>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</si>
  <si>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</si>
  <si>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</si>
  <si>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</si>
  <si>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</si>
  <si>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</si>
  <si>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</si>
  <si>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</si>
  <si>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</si>
  <si>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</si>
  <si>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</si>
  <si>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</si>
  <si>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</si>
  <si>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</si>
  <si>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</si>
  <si>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</si>
  <si>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</si>
  <si>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</si>
  <si>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</si>
  <si>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</si>
  <si>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</si>
  <si>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</si>
  <si>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</si>
  <si>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</si>
  <si>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</si>
  <si>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</si>
  <si>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</si>
  <si>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</si>
  <si>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</si>
  <si>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</si>
  <si>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</si>
  <si>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</si>
  <si>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</si>
  <si>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</si>
  <si>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</si>
  <si>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</si>
  <si>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</si>
  <si>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</si>
  <si>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</si>
  <si>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</si>
  <si>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</si>
  <si>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</si>
  <si>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</si>
  <si>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</si>
  <si>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</si>
  <si>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</si>
  <si>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</si>
  <si>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</si>
  <si>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</si>
  <si>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</si>
  <si>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</si>
  <si>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</si>
  <si>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</si>
  <si>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</si>
  <si>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</si>
  <si>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</si>
  <si>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</si>
  <si>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</si>
  <si>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</si>
  <si>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</si>
  <si>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</si>
  <si>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</si>
  <si>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</si>
  <si>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</si>
  <si>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</si>
  <si>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</si>
  <si>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</si>
  <si>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</si>
  <si>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</si>
  <si>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</si>
  <si>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</si>
  <si>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</si>
  <si>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</si>
  <si>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</si>
  <si>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</si>
  <si>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</si>
  <si>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</si>
  <si>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</si>
  <si>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</si>
  <si>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</si>
  <si>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</si>
  <si>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</si>
  <si>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</si>
  <si>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</si>
  <si>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</si>
  <si>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</si>
  <si>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</si>
  <si>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</si>
  <si>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</si>
  <si>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</si>
  <si>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</si>
  <si>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</si>
  <si>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</si>
  <si>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</si>
  <si>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</si>
  <si>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</si>
  <si>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</si>
  <si>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</si>
  <si>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</si>
  <si>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</si>
  <si>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</si>
  <si>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</si>
  <si>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</si>
  <si>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</si>
  <si>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</si>
  <si>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</si>
  <si>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</si>
  <si>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</si>
  <si>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</si>
  <si>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</si>
  <si>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</si>
  <si>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</si>
  <si>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</si>
  <si>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</si>
  <si>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</si>
  <si>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</si>
  <si>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</si>
  <si>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</si>
  <si>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</si>
  <si>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</si>
  <si>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</si>
  <si>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</si>
  <si>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</si>
  <si>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</si>
  <si>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</si>
  <si>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</si>
  <si>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</si>
  <si>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</si>
  <si>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</si>
  <si>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</si>
  <si>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</si>
  <si>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</si>
  <si>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</si>
  <si>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</si>
  <si>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</si>
  <si>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</si>
  <si>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</si>
  <si>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</si>
  <si>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</si>
  <si>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</si>
  <si>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</si>
  <si>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</si>
  <si>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</si>
  <si>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</si>
  <si>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</si>
  <si>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</si>
  <si>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</si>
  <si>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</si>
  <si>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</si>
  <si>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</si>
  <si>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</si>
  <si>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</si>
  <si>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</si>
  <si>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</si>
  <si>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</si>
  <si>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</si>
  <si>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1 17 00000 00 0000 180</t>
  </si>
  <si>
    <t>1 05 0101101 0000 110</t>
  </si>
  <si>
    <t>1 11 05013 10 0000 120</t>
  </si>
  <si>
    <t>Дотации бюджетам субъектов Российской Федерации и муниципальных образований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</si>
  <si>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</si>
  <si>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1 13 01000 00 0000 130</t>
  </si>
  <si>
    <t>1 12 01001 00 0000 120</t>
  </si>
  <si>
    <t>1 13 00000 00 0000 130</t>
  </si>
  <si>
    <t>ДОХОДЫ ОТ ОКАЗАНИЯ ПЛАТНЫХ УСЛУГ (РАБОТ) И 
КОМПЕНСАЦИИ ЗАТРАТ ГОСУДАРСТВА</t>
  </si>
  <si>
    <t xml:space="preserve">Доходы от оказания платных услуг (работ)
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</si>
  <si>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</si>
  <si>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</si>
  <si>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Субсидии бюджетам бюджетной системы Российской Федерации (межбюджетные субсидии)</t>
  </si>
  <si>
    <t>Межбюджетные трансферты, передаваемые 
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</si>
  <si>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ПРОДАЖИ МАТЕРИАЛЬНЫХ И 
НЕМАТЕРИАЛЬНЫХ АКТИВОВ</t>
  </si>
  <si>
    <t>1 14 02053 05 0000 410</t>
  </si>
  <si>
    <t>Доходы от реализации иного имущества, находящегося 
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</si>
  <si>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</si>
  <si>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</si>
  <si>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</si>
  <si>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</si>
  <si>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</si>
  <si>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муниципальных районов на реализацию мероприятий по устойчивому развитию сельских территорий</t>
  </si>
  <si>
    <t>от"____"  ______________ 2019 г.  №____</t>
  </si>
  <si>
    <t>8400</t>
  </si>
  <si>
    <t>23,1</t>
  </si>
  <si>
    <t>152,4</t>
  </si>
  <si>
    <t>139997</t>
  </si>
  <si>
    <t>10000</t>
  </si>
  <si>
    <t>Дотации бюджетам муниципальных районов
 на поддержку мер по обеспечению сбалансированности бюджетов</t>
  </si>
  <si>
    <t>Субсидии бюджетам муниципальных районов на софинансирование 
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</si>
  <si>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</si>
  <si>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</si>
  <si>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200  00000 00 0000 150</t>
  </si>
  <si>
    <t>202  00000 00 0000 150</t>
  </si>
  <si>
    <t>202 10000 05 0000 150</t>
  </si>
  <si>
    <t>202 15001 05 0000 150</t>
  </si>
  <si>
    <t>202 15002 05 0000 150</t>
  </si>
  <si>
    <t>202 20000 00 0000 150</t>
  </si>
  <si>
    <t>202 25097 05 0000 150</t>
  </si>
  <si>
    <t>202 25497 05 0000 150</t>
  </si>
  <si>
    <t>202 25519 05 0000 150</t>
  </si>
  <si>
    <t>202 25555 05 0000 150</t>
  </si>
  <si>
    <t>202 25567 05 0000 150</t>
  </si>
  <si>
    <t>202 27567 05 0000 150</t>
  </si>
  <si>
    <t>202 99999 05 0000 150</t>
  </si>
  <si>
    <t>202  03000 00 0000 150</t>
  </si>
  <si>
    <t>202 30024 05 0000 150</t>
  </si>
  <si>
    <t>203 30027 05 0000 150</t>
  </si>
  <si>
    <t>202 30029 05 0000 150</t>
  </si>
  <si>
    <t>202 35082 05 0000 150</t>
  </si>
  <si>
    <t>202 35118 05 0000 150</t>
  </si>
  <si>
    <t>202 40000 00 0000 150</t>
  </si>
  <si>
    <t>202 40014 05 0000 150</t>
  </si>
  <si>
    <t>202 49999 05 0000 150</t>
  </si>
  <si>
    <t>219 50000 05 0000 150</t>
  </si>
  <si>
    <t>1 05 04000 02 0000 110</t>
  </si>
  <si>
    <t>1 13 02065 05 0000 130</t>
  </si>
  <si>
    <t>Доходы, поступающие в порядке 
возмещения расходов, понесенных в связи с эксплуатацией имущества муниципальных районов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</si>
  <si>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</si>
  <si>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1 11 05313 05 0000 120</t>
  </si>
  <si>
    <t>1 16 25050 01 0000 140</t>
  </si>
  <si>
    <t>Денежные взыскания (штрафы) за нарушение 
законодательства в области охраны окружающей среды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</si>
  <si>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</si>
  <si>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</si>
  <si>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1 16 21050 05 0000 140</t>
  </si>
  <si>
    <t>Денежные взыскания (штрафы) и иные суммы, взыскиваемые с лиц,
 виновных в совершении преступлений, и в возмещение ущерба имуществу, зачисляемые в бюджеты муниципальных районов</t>
  </si>
  <si>
    <t>1 16 25020 00 0000 140</t>
  </si>
  <si>
    <t>Денежные взыскания (штрафы) за нарушение 
законодательства Российской Федерации об особо охраняемых природных территориях</t>
  </si>
  <si>
    <t>67,9</t>
  </si>
  <si>
    <t>ПРОЧИЕ БЕЗВОЗМЕЗДНЫЕ ПОСТУПЛЕНИЯ</t>
  </si>
  <si>
    <t>207 00000 00 0000 150</t>
  </si>
  <si>
    <t>Прочие безвозмездные поступления в бюджеты муниципальных районов</t>
  </si>
  <si>
    <t>207 05030 05 0000 150</t>
  </si>
  <si>
    <t>Фактическое исполнение на 01.10.2019</t>
  </si>
  <si>
    <t>7154,9</t>
  </si>
  <si>
    <t>329,1</t>
  </si>
  <si>
    <t>Прочие доходы от компенсации затрат бюджетов муниципальных районов</t>
  </si>
  <si>
    <t>1 13 02995 05 0000 130</t>
  </si>
  <si>
    <t>104997,7</t>
  </si>
  <si>
    <t xml:space="preserve">Доходы бюджета муниципального образования МО "Шовгеновский район" за девять месяцев 2019 года 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</si>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</sst>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justify"/>
    </xf>
    <xf numFmtId="0" fontId="7" fillId="0" borderId="1" xfId="0" applyFont="1" applyFill="1" applyBorder="1" applyAlignment="1">
      <alignment vertical="justify"/>
    </xf>
    <xf numFmtId="0" fontId="7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 applyAlignment="1">
      <alignment horizontal="center"/>
    </xf>
    <xf numFmtId="0" fontId="7" fillId="0" borderId="2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4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49" fontId="6" fillId="0" borderId="5" xfId="0" applyNumberFormat="1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94"/>
  <sheetViews>
    <sheetView tabSelected="1" topLeftCell="A72" workbookViewId="0">
      <selection activeCell="B1" sqref="B1:F84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5.7109375" customWidth="1"/>
    <col min="5" max="5" width="20.28515625" customWidth="1"/>
    <col min="6" max="6" width="13.7109375" customWidth="1"/>
  </cols>
  <sheetData>
    <row r="1" spans="2:9" x14ac:dyDescent="0.2">
      <c r="B1" s="31"/>
      <c r="C1" s="101" t="s">
        <v>299</v>
      </c>
      <c r="D1" s="101"/>
      <c r="E1" s="101"/>
      <c r="F1" s="101"/>
    </row>
    <row r="2" spans="2:9" x14ac:dyDescent="0.2">
      <c r="B2" s="31"/>
      <c r="C2" s="101" t="s">
        <v>117</v>
      </c>
      <c r="D2" s="101"/>
      <c r="E2" s="101"/>
      <c r="F2" s="101"/>
    </row>
    <row r="3" spans="2:9" x14ac:dyDescent="0.2">
      <c r="B3" s="31"/>
      <c r="C3" s="101" t="s">
        <v>102</v>
      </c>
      <c r="D3" s="101"/>
      <c r="E3" s="101"/>
      <c r="F3" s="101"/>
    </row>
    <row r="4" spans="2:9" x14ac:dyDescent="0.2">
      <c r="B4" s="31"/>
      <c r="C4" s="101" t="s">
        <v>103</v>
      </c>
      <c r="D4" s="101"/>
      <c r="E4" s="101"/>
      <c r="F4" s="101"/>
    </row>
    <row r="5" spans="2:9" x14ac:dyDescent="0.2">
      <c r="B5" s="31"/>
      <c r="C5" s="101" t="s">
        <v>241</v>
      </c>
      <c r="D5" s="101"/>
      <c r="E5" s="101"/>
      <c r="F5" s="101"/>
    </row>
    <row r="6" spans="2:9" x14ac:dyDescent="0.2">
      <c r="B6" s="31"/>
      <c r="C6" s="100"/>
      <c r="D6" s="100"/>
      <c r="E6" s="31"/>
      <c r="F6" s="31"/>
    </row>
    <row r="7" spans="2:9" x14ac:dyDescent="0.2">
      <c r="B7" s="93" t="s">
        <v>298</v>
      </c>
      <c r="C7" s="93"/>
      <c r="D7" s="93"/>
      <c r="E7" s="93"/>
      <c r="F7" s="93"/>
    </row>
    <row r="8" spans="2:9" x14ac:dyDescent="0.2">
      <c r="B8" s="32"/>
      <c r="C8" s="33"/>
      <c r="D8" s="34"/>
      <c r="E8" s="35"/>
      <c r="F8" s="34" t="s">
        <v>56</v>
      </c>
    </row>
    <row r="9" spans="2:9" ht="51" x14ac:dyDescent="0.25">
      <c r="B9" s="36" t="s">
        <v>196</v>
      </c>
      <c r="C9" s="36" t="s">
        <v>197</v>
      </c>
      <c r="D9" s="37" t="s">
        <v>198</v>
      </c>
      <c r="E9" s="38" t="s">
        <v>292</v>
      </c>
      <c r="F9" s="38" t="s">
        <v>199</v>
      </c>
      <c r="G9" s="2"/>
      <c r="H9" s="2"/>
      <c r="I9" s="2"/>
    </row>
    <row r="10" spans="2:9" ht="15.75" x14ac:dyDescent="0.25">
      <c r="B10" s="39" t="s">
        <v>2</v>
      </c>
      <c r="C10" s="39"/>
      <c r="D10" s="40">
        <f>D11+D60</f>
        <v>537571.5</v>
      </c>
      <c r="E10" s="40">
        <f>E11+E60</f>
        <v>356413</v>
      </c>
      <c r="F10" s="41">
        <f t="shared" ref="F10:F79" si="0">E10/D10*100</f>
        <v>66.300575830377923</v>
      </c>
      <c r="G10" s="2"/>
      <c r="H10" s="2"/>
      <c r="I10" s="2"/>
    </row>
    <row r="11" spans="2:9" ht="28.5" customHeight="1" x14ac:dyDescent="0.25">
      <c r="B11" s="39" t="s">
        <v>3</v>
      </c>
      <c r="C11" s="42" t="s">
        <v>4</v>
      </c>
      <c r="D11" s="68">
        <f>D12+D20+D27+D29+D31+D33+D39+D48+D59+D14+D41+D45</f>
        <v>61684.6</v>
      </c>
      <c r="E11" s="68">
        <f>E12+E20+E27+E29+E31+E33+E39+E48+E59+E14+E41+E45</f>
        <v>48965.2</v>
      </c>
      <c r="F11" s="41">
        <f t="shared" si="0"/>
        <v>79.37994248159184</v>
      </c>
      <c r="G11" s="2"/>
      <c r="H11" s="2"/>
      <c r="I11" s="2"/>
    </row>
    <row r="12" spans="2:9" ht="15.75" x14ac:dyDescent="0.25">
      <c r="B12" s="39" t="s">
        <v>5</v>
      </c>
      <c r="C12" s="42" t="s">
        <v>6</v>
      </c>
      <c r="D12" s="43">
        <f xml:space="preserve"> D13</f>
        <v>17800</v>
      </c>
      <c r="E12" s="44">
        <f xml:space="preserve"> E13</f>
        <v>11213.8</v>
      </c>
      <c r="F12" s="41">
        <f t="shared" si="0"/>
        <v>62.998876404494375</v>
      </c>
      <c r="G12" s="2"/>
      <c r="H12" s="2"/>
      <c r="I12" s="2"/>
    </row>
    <row r="13" spans="2:9" ht="15.75" x14ac:dyDescent="0.25">
      <c r="B13" s="45" t="s">
        <v>9</v>
      </c>
      <c r="C13" s="70" t="s">
        <v>10</v>
      </c>
      <c r="D13" s="47">
        <v>17800</v>
      </c>
      <c r="E13" s="48">
        <v>11213.8</v>
      </c>
      <c r="F13" s="49">
        <f t="shared" si="0"/>
        <v>62.998876404494375</v>
      </c>
      <c r="G13" s="2"/>
      <c r="H13" s="2"/>
      <c r="I13" s="2"/>
    </row>
    <row r="14" spans="2:9" ht="27.75" customHeight="1" x14ac:dyDescent="0.25">
      <c r="B14" s="69" t="s">
        <v>201</v>
      </c>
      <c r="C14" s="71" t="s">
        <v>282</v>
      </c>
      <c r="D14" s="43">
        <f t="shared" ref="D14:E14" si="1">D15</f>
        <v>933.5</v>
      </c>
      <c r="E14" s="43">
        <f t="shared" si="1"/>
        <v>773.69999999999993</v>
      </c>
      <c r="F14" s="41">
        <f t="shared" si="0"/>
        <v>82.88162828066416</v>
      </c>
      <c r="G14" s="2"/>
      <c r="H14" s="2"/>
      <c r="I14" s="2"/>
    </row>
    <row r="15" spans="2:9" ht="24" x14ac:dyDescent="0.25">
      <c r="B15" s="39" t="s">
        <v>202</v>
      </c>
      <c r="C15" s="64" t="s">
        <v>207</v>
      </c>
      <c r="D15" s="43">
        <f t="shared" ref="D15:E15" si="2">D16+D17+D18+D19</f>
        <v>933.5</v>
      </c>
      <c r="E15" s="43">
        <f t="shared" si="2"/>
        <v>773.69999999999993</v>
      </c>
      <c r="F15" s="41">
        <f t="shared" si="0"/>
        <v>82.88162828066416</v>
      </c>
      <c r="G15" s="2"/>
      <c r="H15" s="2"/>
      <c r="I15" s="2"/>
    </row>
    <row r="16" spans="2:9" ht="51" x14ac:dyDescent="0.25">
      <c r="B16" s="62" t="s">
        <v>203</v>
      </c>
      <c r="C16" s="63" t="s">
        <v>208</v>
      </c>
      <c r="D16" s="47">
        <v>338.5</v>
      </c>
      <c r="E16" s="48">
        <v>350.2</v>
      </c>
      <c r="F16" s="49">
        <f t="shared" si="0"/>
        <v>103.45642540620383</v>
      </c>
      <c r="G16" s="2"/>
      <c r="H16" s="2"/>
      <c r="I16" s="2"/>
    </row>
    <row r="17" spans="2:9" ht="63.75" x14ac:dyDescent="0.25">
      <c r="B17" s="62" t="s">
        <v>204</v>
      </c>
      <c r="C17" s="63" t="s">
        <v>209</v>
      </c>
      <c r="D17" s="47">
        <v>2.4</v>
      </c>
      <c r="E17" s="48">
        <v>2.7</v>
      </c>
      <c r="F17" s="49">
        <f t="shared" si="0"/>
        <v>112.50000000000003</v>
      </c>
      <c r="G17" s="2"/>
      <c r="H17" s="2"/>
      <c r="I17" s="2"/>
    </row>
    <row r="18" spans="2:9" ht="51" x14ac:dyDescent="0.25">
      <c r="B18" s="62" t="s">
        <v>205</v>
      </c>
      <c r="C18" s="63" t="s">
        <v>210</v>
      </c>
      <c r="D18" s="47">
        <v>655.5</v>
      </c>
      <c r="E18" s="48">
        <v>480</v>
      </c>
      <c r="F18" s="49">
        <f t="shared" si="0"/>
        <v>73.226544622425621</v>
      </c>
      <c r="G18" s="2"/>
      <c r="H18" s="2"/>
      <c r="I18" s="2"/>
    </row>
    <row r="19" spans="2:9" ht="51" x14ac:dyDescent="0.25">
      <c r="B19" s="62" t="s">
        <v>206</v>
      </c>
      <c r="C19" s="63" t="s">
        <v>211</v>
      </c>
      <c r="D19" s="47">
        <v>-62.9</v>
      </c>
      <c r="E19" s="48">
        <v>-59.2</v>
      </c>
      <c r="F19" s="49">
        <f t="shared" si="0"/>
        <v>94.117647058823536</v>
      </c>
      <c r="G19" s="2"/>
      <c r="H19" s="2"/>
      <c r="I19" s="2"/>
    </row>
    <row r="20" spans="2:9" ht="15.75" x14ac:dyDescent="0.25">
      <c r="B20" s="39" t="s">
        <v>212</v>
      </c>
      <c r="C20" s="42" t="s">
        <v>12</v>
      </c>
      <c r="D20" s="44">
        <f t="shared" ref="D20:E20" si="3">D21+D24+D25+D26</f>
        <v>12759</v>
      </c>
      <c r="E20" s="44">
        <f t="shared" si="3"/>
        <v>10909.2</v>
      </c>
      <c r="F20" s="41">
        <f t="shared" si="0"/>
        <v>85.501998589231135</v>
      </c>
      <c r="G20" s="2"/>
      <c r="H20" s="2"/>
      <c r="I20" s="2"/>
    </row>
    <row r="21" spans="2:9" ht="25.5" x14ac:dyDescent="0.25">
      <c r="B21" s="39" t="s">
        <v>13</v>
      </c>
      <c r="C21" s="42" t="s">
        <v>200</v>
      </c>
      <c r="D21" s="44">
        <f t="shared" ref="D21:E21" si="4">D22+D23</f>
        <v>3500</v>
      </c>
      <c r="E21" s="44">
        <f t="shared" si="4"/>
        <v>2832.2</v>
      </c>
      <c r="F21" s="41">
        <f t="shared" si="0"/>
        <v>80.919999999999987</v>
      </c>
      <c r="G21" s="2"/>
      <c r="H21" s="2"/>
      <c r="I21" s="2"/>
    </row>
    <row r="22" spans="2:9" ht="25.5" x14ac:dyDescent="0.25">
      <c r="B22" s="45" t="s">
        <v>219</v>
      </c>
      <c r="C22" s="46" t="s">
        <v>89</v>
      </c>
      <c r="D22" s="48">
        <v>2300</v>
      </c>
      <c r="E22" s="48">
        <v>1916.7</v>
      </c>
      <c r="F22" s="49">
        <f t="shared" si="0"/>
        <v>83.334782608695662</v>
      </c>
      <c r="G22" s="2"/>
      <c r="H22" s="2"/>
      <c r="I22" s="2"/>
    </row>
    <row r="23" spans="2:9" ht="38.25" x14ac:dyDescent="0.25">
      <c r="B23" s="45" t="s">
        <v>58</v>
      </c>
      <c r="C23" s="46" t="s">
        <v>90</v>
      </c>
      <c r="D23" s="48">
        <v>1200</v>
      </c>
      <c r="E23" s="48">
        <v>915.5</v>
      </c>
      <c r="F23" s="49">
        <f t="shared" si="0"/>
        <v>76.291666666666671</v>
      </c>
      <c r="G23" s="2"/>
      <c r="H23" s="2"/>
      <c r="I23" s="2"/>
    </row>
    <row r="24" spans="2:9" ht="25.5" x14ac:dyDescent="0.25">
      <c r="B24" s="45" t="s">
        <v>14</v>
      </c>
      <c r="C24" s="46" t="s">
        <v>15</v>
      </c>
      <c r="D24" s="48">
        <v>1300</v>
      </c>
      <c r="E24" s="48">
        <v>862.2</v>
      </c>
      <c r="F24" s="49">
        <f t="shared" si="0"/>
        <v>66.323076923076925</v>
      </c>
      <c r="G24" s="2"/>
      <c r="H24" s="2"/>
      <c r="I24" s="2"/>
    </row>
    <row r="25" spans="2:9" ht="15.75" x14ac:dyDescent="0.25">
      <c r="B25" s="45" t="s">
        <v>16</v>
      </c>
      <c r="C25" s="46" t="s">
        <v>17</v>
      </c>
      <c r="D25" s="48">
        <v>7959</v>
      </c>
      <c r="E25" s="48">
        <v>7172.8</v>
      </c>
      <c r="F25" s="49">
        <f t="shared" si="0"/>
        <v>90.121874607362741</v>
      </c>
      <c r="G25" s="2"/>
      <c r="H25" s="2"/>
      <c r="I25" s="2"/>
    </row>
    <row r="26" spans="2:9" ht="38.25" x14ac:dyDescent="0.25">
      <c r="B26" s="79" t="s">
        <v>274</v>
      </c>
      <c r="C26" s="80" t="s">
        <v>281</v>
      </c>
      <c r="D26" s="48"/>
      <c r="E26" s="48">
        <v>42</v>
      </c>
      <c r="F26" s="49"/>
      <c r="G26" s="2"/>
      <c r="H26" s="2"/>
      <c r="I26" s="2"/>
    </row>
    <row r="27" spans="2:9" ht="15.75" x14ac:dyDescent="0.25">
      <c r="B27" s="39" t="s">
        <v>213</v>
      </c>
      <c r="C27" s="42" t="s">
        <v>19</v>
      </c>
      <c r="D27" s="50" t="str">
        <f>D28</f>
        <v>8400</v>
      </c>
      <c r="E27" s="50" t="str">
        <f>E28</f>
        <v>7154,9</v>
      </c>
      <c r="F27" s="41">
        <f t="shared" si="0"/>
        <v>85.177380952380943</v>
      </c>
      <c r="G27" s="2"/>
      <c r="H27" s="2"/>
      <c r="I27" s="2"/>
    </row>
    <row r="28" spans="2:9" ht="15.75" x14ac:dyDescent="0.25">
      <c r="B28" s="45" t="s">
        <v>20</v>
      </c>
      <c r="C28" s="46" t="s">
        <v>21</v>
      </c>
      <c r="D28" s="51" t="s">
        <v>242</v>
      </c>
      <c r="E28" s="52" t="s">
        <v>293</v>
      </c>
      <c r="F28" s="49">
        <f>E28/D28*100</f>
        <v>85.177380952380943</v>
      </c>
      <c r="G28" s="2"/>
      <c r="H28" s="2"/>
      <c r="I28" s="2"/>
    </row>
    <row r="29" spans="2:9" ht="25.5" x14ac:dyDescent="0.25">
      <c r="B29" s="39" t="s">
        <v>214</v>
      </c>
      <c r="C29" s="42" t="s">
        <v>23</v>
      </c>
      <c r="D29" s="50" t="str">
        <f>D30</f>
        <v>23,1</v>
      </c>
      <c r="E29" s="50" t="str">
        <f>E30</f>
        <v>67,9</v>
      </c>
      <c r="F29" s="49">
        <f t="shared" si="0"/>
        <v>293.93939393939394</v>
      </c>
      <c r="G29" s="2"/>
      <c r="H29" s="2"/>
      <c r="I29" s="2"/>
    </row>
    <row r="30" spans="2:9" ht="15.75" x14ac:dyDescent="0.25">
      <c r="B30" s="45" t="s">
        <v>24</v>
      </c>
      <c r="C30" s="46" t="s">
        <v>25</v>
      </c>
      <c r="D30" s="51" t="s">
        <v>243</v>
      </c>
      <c r="E30" s="52" t="s">
        <v>287</v>
      </c>
      <c r="F30" s="49">
        <f t="shared" si="0"/>
        <v>293.93939393939394</v>
      </c>
      <c r="G30" s="2"/>
      <c r="H30" s="2"/>
      <c r="I30" s="2"/>
    </row>
    <row r="31" spans="2:9" ht="15.75" x14ac:dyDescent="0.25">
      <c r="B31" s="39" t="s">
        <v>215</v>
      </c>
      <c r="C31" s="42" t="s">
        <v>27</v>
      </c>
      <c r="D31" s="44">
        <f>D32</f>
        <v>1850</v>
      </c>
      <c r="E31" s="44">
        <f>E32</f>
        <v>1278</v>
      </c>
      <c r="F31" s="41">
        <f t="shared" si="0"/>
        <v>69.081081081081081</v>
      </c>
      <c r="G31" s="2"/>
      <c r="H31" s="2"/>
      <c r="I31" s="2"/>
    </row>
    <row r="32" spans="2:9" ht="25.5" x14ac:dyDescent="0.25">
      <c r="B32" s="45" t="s">
        <v>28</v>
      </c>
      <c r="C32" s="46" t="s">
        <v>29</v>
      </c>
      <c r="D32" s="48">
        <v>1850</v>
      </c>
      <c r="E32" s="48">
        <v>1278</v>
      </c>
      <c r="F32" s="49">
        <f t="shared" si="0"/>
        <v>69.081081081081081</v>
      </c>
      <c r="G32" s="2"/>
      <c r="H32" s="2"/>
      <c r="I32" s="2"/>
    </row>
    <row r="33" spans="2:9" ht="25.5" x14ac:dyDescent="0.25">
      <c r="B33" s="39" t="s">
        <v>216</v>
      </c>
      <c r="C33" s="42" t="s">
        <v>32</v>
      </c>
      <c r="D33" s="55">
        <f>D34</f>
        <v>18876.599999999999</v>
      </c>
      <c r="E33" s="55">
        <f>E34</f>
        <v>16288.8</v>
      </c>
      <c r="F33" s="41">
        <f t="shared" si="0"/>
        <v>86.290963415021764</v>
      </c>
      <c r="G33" s="2"/>
      <c r="H33" s="2"/>
      <c r="I33" s="2"/>
    </row>
    <row r="34" spans="2:9" ht="63.75" x14ac:dyDescent="0.25">
      <c r="B34" s="39" t="s">
        <v>33</v>
      </c>
      <c r="C34" s="53" t="s">
        <v>61</v>
      </c>
      <c r="D34" s="55">
        <f t="shared" ref="D34" si="5">D35+D36+D38</f>
        <v>18876.599999999999</v>
      </c>
      <c r="E34" s="55">
        <f>E35+E36+E38</f>
        <v>16288.8</v>
      </c>
      <c r="F34" s="41">
        <f t="shared" si="0"/>
        <v>86.290963415021764</v>
      </c>
      <c r="G34" s="2"/>
      <c r="H34" s="2"/>
      <c r="I34" s="2"/>
    </row>
    <row r="35" spans="2:9" ht="63.75" x14ac:dyDescent="0.25">
      <c r="B35" s="45" t="s">
        <v>220</v>
      </c>
      <c r="C35" s="54" t="s">
        <v>60</v>
      </c>
      <c r="D35" s="72">
        <v>18873</v>
      </c>
      <c r="E35" s="72">
        <v>16254.8</v>
      </c>
      <c r="F35" s="49">
        <f t="shared" si="0"/>
        <v>86.127271763895507</v>
      </c>
      <c r="G35" s="2"/>
      <c r="H35" s="2"/>
      <c r="I35" s="2"/>
    </row>
    <row r="36" spans="2:9" ht="12.75" customHeight="1" x14ac:dyDescent="0.25">
      <c r="B36" s="94" t="s">
        <v>35</v>
      </c>
      <c r="C36" s="96" t="s">
        <v>36</v>
      </c>
      <c r="D36" s="97">
        <v>3.6</v>
      </c>
      <c r="E36" s="97">
        <v>3.5</v>
      </c>
      <c r="F36" s="98">
        <f t="shared" si="0"/>
        <v>97.222222222222214</v>
      </c>
      <c r="G36" s="2"/>
      <c r="H36" s="2"/>
      <c r="I36" s="2"/>
    </row>
    <row r="37" spans="2:9" ht="37.5" customHeight="1" thickBot="1" x14ac:dyDescent="0.3">
      <c r="B37" s="95"/>
      <c r="C37" s="96"/>
      <c r="D37" s="97"/>
      <c r="E37" s="97"/>
      <c r="F37" s="99"/>
      <c r="G37" s="2"/>
      <c r="H37" s="2"/>
      <c r="I37" s="2"/>
    </row>
    <row r="38" spans="2:9" ht="37.5" customHeight="1" thickBot="1" x14ac:dyDescent="0.3">
      <c r="B38" s="87" t="s">
        <v>278</v>
      </c>
      <c r="C38" s="86" t="s">
        <v>277</v>
      </c>
      <c r="D38" s="81"/>
      <c r="E38" s="81">
        <v>30.5</v>
      </c>
      <c r="F38" s="82"/>
      <c r="G38" s="2"/>
      <c r="H38" s="2"/>
      <c r="I38" s="2"/>
    </row>
    <row r="39" spans="2:9" ht="25.5" customHeight="1" x14ac:dyDescent="0.25">
      <c r="B39" s="88" t="s">
        <v>37</v>
      </c>
      <c r="C39" s="42" t="s">
        <v>38</v>
      </c>
      <c r="D39" s="50" t="str">
        <f>D40</f>
        <v>152,4</v>
      </c>
      <c r="E39" s="50" t="str">
        <f>E40</f>
        <v>329,1</v>
      </c>
      <c r="F39" s="41">
        <f t="shared" si="0"/>
        <v>215.94488188976379</v>
      </c>
      <c r="G39" s="2"/>
      <c r="H39" s="2"/>
      <c r="I39" s="2"/>
    </row>
    <row r="40" spans="2:9" ht="15.75" x14ac:dyDescent="0.25">
      <c r="B40" s="45" t="s">
        <v>224</v>
      </c>
      <c r="C40" s="46" t="s">
        <v>40</v>
      </c>
      <c r="D40" s="51" t="s">
        <v>244</v>
      </c>
      <c r="E40" s="51" t="s">
        <v>294</v>
      </c>
      <c r="F40" s="49">
        <f>E40/D40*100</f>
        <v>215.94488188976379</v>
      </c>
      <c r="G40" s="2"/>
      <c r="H40" s="2"/>
      <c r="I40" s="2"/>
    </row>
    <row r="41" spans="2:9" ht="25.5" x14ac:dyDescent="0.25">
      <c r="B41" s="39" t="s">
        <v>225</v>
      </c>
      <c r="C41" s="42" t="s">
        <v>226</v>
      </c>
      <c r="D41" s="55">
        <f t="shared" ref="D41:E41" si="6">D42</f>
        <v>0</v>
      </c>
      <c r="E41" s="55">
        <f t="shared" si="6"/>
        <v>38.6</v>
      </c>
      <c r="F41" s="49"/>
      <c r="G41" s="2"/>
      <c r="H41" s="2"/>
      <c r="I41" s="2"/>
    </row>
    <row r="42" spans="2:9" ht="25.5" x14ac:dyDescent="0.25">
      <c r="B42" s="39" t="s">
        <v>223</v>
      </c>
      <c r="C42" s="42" t="s">
        <v>227</v>
      </c>
      <c r="D42" s="55">
        <f t="shared" ref="D42" si="7">D43+D44</f>
        <v>0</v>
      </c>
      <c r="E42" s="55">
        <f>E43+E44</f>
        <v>38.6</v>
      </c>
      <c r="F42" s="49"/>
      <c r="G42" s="2"/>
      <c r="H42" s="2"/>
      <c r="I42" s="2"/>
    </row>
    <row r="43" spans="2:9" ht="38.25" x14ac:dyDescent="0.25">
      <c r="B43" s="79" t="s">
        <v>275</v>
      </c>
      <c r="C43" s="80" t="s">
        <v>276</v>
      </c>
      <c r="D43" s="81"/>
      <c r="E43" s="81">
        <v>28.1</v>
      </c>
      <c r="F43" s="49"/>
      <c r="G43" s="2"/>
      <c r="H43" s="2"/>
      <c r="I43" s="2"/>
    </row>
    <row r="44" spans="2:9" ht="28.5" customHeight="1" x14ac:dyDescent="0.25">
      <c r="B44" s="90" t="s">
        <v>296</v>
      </c>
      <c r="C44" s="91" t="s">
        <v>295</v>
      </c>
      <c r="D44" s="92"/>
      <c r="E44" s="92">
        <v>10.5</v>
      </c>
      <c r="F44" s="49"/>
      <c r="G44" s="2"/>
      <c r="H44" s="2"/>
      <c r="I44" s="2"/>
    </row>
    <row r="45" spans="2:9" ht="25.5" x14ac:dyDescent="0.25">
      <c r="B45" s="39" t="s">
        <v>62</v>
      </c>
      <c r="C45" s="42" t="s">
        <v>232</v>
      </c>
      <c r="D45" s="55">
        <f t="shared" ref="D45:E45" si="8">D46+D47</f>
        <v>600</v>
      </c>
      <c r="E45" s="55">
        <f t="shared" si="8"/>
        <v>635.29999999999995</v>
      </c>
      <c r="F45" s="49">
        <f t="shared" ref="F45:F47" si="9">E45/D45*100</f>
        <v>105.88333333333333</v>
      </c>
      <c r="G45" s="2"/>
      <c r="H45" s="2"/>
      <c r="I45" s="2"/>
    </row>
    <row r="46" spans="2:9" ht="76.5" x14ac:dyDescent="0.25">
      <c r="B46" s="74" t="s">
        <v>233</v>
      </c>
      <c r="C46" s="75" t="s">
        <v>234</v>
      </c>
      <c r="D46" s="76">
        <v>450</v>
      </c>
      <c r="E46" s="76">
        <v>480.8</v>
      </c>
      <c r="F46" s="49">
        <f t="shared" si="9"/>
        <v>106.84444444444445</v>
      </c>
      <c r="G46" s="2"/>
      <c r="H46" s="2"/>
      <c r="I46" s="2"/>
    </row>
    <row r="47" spans="2:9" ht="51" x14ac:dyDescent="0.25">
      <c r="B47" s="74" t="s">
        <v>236</v>
      </c>
      <c r="C47" s="75" t="s">
        <v>235</v>
      </c>
      <c r="D47" s="76">
        <v>150</v>
      </c>
      <c r="E47" s="76">
        <v>154.5</v>
      </c>
      <c r="F47" s="49">
        <f t="shared" si="9"/>
        <v>103</v>
      </c>
      <c r="G47" s="2"/>
      <c r="H47" s="2"/>
      <c r="I47" s="2"/>
    </row>
    <row r="48" spans="2:9" ht="32.25" customHeight="1" x14ac:dyDescent="0.25">
      <c r="B48" s="39" t="s">
        <v>217</v>
      </c>
      <c r="C48" s="42" t="s">
        <v>67</v>
      </c>
      <c r="D48" s="44">
        <f t="shared" ref="D48:E48" si="10">D49+D52+D54+D57+D58+D53</f>
        <v>190</v>
      </c>
      <c r="E48" s="44">
        <f t="shared" si="10"/>
        <v>205.7</v>
      </c>
      <c r="F48" s="41">
        <f t="shared" si="0"/>
        <v>108.26315789473684</v>
      </c>
      <c r="G48" s="2"/>
      <c r="H48" s="2"/>
      <c r="I48" s="2"/>
    </row>
    <row r="49" spans="2:9" ht="36" customHeight="1" x14ac:dyDescent="0.25">
      <c r="B49" s="39" t="s">
        <v>77</v>
      </c>
      <c r="C49" s="42" t="s">
        <v>68</v>
      </c>
      <c r="D49" s="44">
        <f>D50+D51</f>
        <v>35.799999999999997</v>
      </c>
      <c r="E49" s="44">
        <f>E50+E51</f>
        <v>48.199999999999996</v>
      </c>
      <c r="F49" s="41">
        <f t="shared" si="0"/>
        <v>134.6368715083799</v>
      </c>
      <c r="G49" s="2"/>
      <c r="H49" s="2"/>
      <c r="I49" s="2"/>
    </row>
    <row r="50" spans="2:9" ht="51" x14ac:dyDescent="0.25">
      <c r="B50" s="45" t="s">
        <v>78</v>
      </c>
      <c r="C50" s="46" t="s">
        <v>69</v>
      </c>
      <c r="D50" s="48">
        <v>25.8</v>
      </c>
      <c r="E50" s="48">
        <v>44.8</v>
      </c>
      <c r="F50" s="49">
        <f t="shared" si="0"/>
        <v>173.64341085271315</v>
      </c>
      <c r="G50" s="2"/>
      <c r="H50" s="2"/>
      <c r="I50" s="2"/>
    </row>
    <row r="51" spans="2:9" ht="51" x14ac:dyDescent="0.25">
      <c r="B51" s="45" t="s">
        <v>79</v>
      </c>
      <c r="C51" s="46" t="s">
        <v>70</v>
      </c>
      <c r="D51" s="48">
        <v>10</v>
      </c>
      <c r="E51" s="48">
        <v>3.4</v>
      </c>
      <c r="F51" s="49">
        <f t="shared" si="0"/>
        <v>34</v>
      </c>
      <c r="G51" s="2"/>
      <c r="H51" s="2"/>
      <c r="I51" s="2"/>
    </row>
    <row r="52" spans="2:9" ht="51" x14ac:dyDescent="0.25">
      <c r="B52" s="39" t="s">
        <v>80</v>
      </c>
      <c r="C52" s="42" t="s">
        <v>71</v>
      </c>
      <c r="D52" s="44">
        <v>3</v>
      </c>
      <c r="E52" s="44"/>
      <c r="F52" s="41">
        <f t="shared" si="0"/>
        <v>0</v>
      </c>
      <c r="G52" s="2"/>
      <c r="H52" s="2"/>
      <c r="I52" s="2"/>
    </row>
    <row r="53" spans="2:9" ht="51" x14ac:dyDescent="0.25">
      <c r="B53" s="39" t="s">
        <v>283</v>
      </c>
      <c r="C53" s="42" t="s">
        <v>284</v>
      </c>
      <c r="D53" s="44"/>
      <c r="E53" s="44">
        <v>9.5</v>
      </c>
      <c r="F53" s="41"/>
      <c r="G53" s="2"/>
      <c r="H53" s="2"/>
      <c r="I53" s="2"/>
    </row>
    <row r="54" spans="2:9" ht="38.25" x14ac:dyDescent="0.25">
      <c r="B54" s="39" t="s">
        <v>285</v>
      </c>
      <c r="C54" s="53" t="s">
        <v>286</v>
      </c>
      <c r="D54" s="44">
        <f t="shared" ref="D54:E54" si="11">D56+D55</f>
        <v>24.7</v>
      </c>
      <c r="E54" s="44">
        <f t="shared" si="11"/>
        <v>60</v>
      </c>
      <c r="F54" s="41">
        <f t="shared" si="0"/>
        <v>242.91497975708504</v>
      </c>
      <c r="G54" s="2"/>
      <c r="H54" s="2"/>
      <c r="I54" s="2"/>
    </row>
    <row r="55" spans="2:9" ht="25.5" x14ac:dyDescent="0.25">
      <c r="B55" s="79" t="s">
        <v>279</v>
      </c>
      <c r="C55" s="54" t="s">
        <v>280</v>
      </c>
      <c r="D55" s="48"/>
      <c r="E55" s="48">
        <v>50</v>
      </c>
      <c r="F55" s="49"/>
      <c r="G55" s="2"/>
      <c r="H55" s="2"/>
      <c r="I55" s="2"/>
    </row>
    <row r="56" spans="2:9" ht="25.5" x14ac:dyDescent="0.25">
      <c r="B56" s="45" t="s">
        <v>83</v>
      </c>
      <c r="C56" s="46" t="s">
        <v>74</v>
      </c>
      <c r="D56" s="48">
        <v>24.7</v>
      </c>
      <c r="E56" s="48">
        <v>10</v>
      </c>
      <c r="F56" s="49">
        <f t="shared" si="0"/>
        <v>40.48582995951417</v>
      </c>
      <c r="G56" s="2"/>
      <c r="H56" s="2"/>
      <c r="I56" s="2"/>
    </row>
    <row r="57" spans="2:9" ht="38.25" x14ac:dyDescent="0.25">
      <c r="B57" s="90" t="s">
        <v>113</v>
      </c>
      <c r="C57" s="91" t="s">
        <v>114</v>
      </c>
      <c r="D57" s="48">
        <v>114.5</v>
      </c>
      <c r="E57" s="48">
        <v>75.599999999999994</v>
      </c>
      <c r="F57" s="49">
        <f t="shared" si="0"/>
        <v>66.026200873362441</v>
      </c>
      <c r="G57" s="2"/>
      <c r="H57" s="2"/>
      <c r="I57" s="2"/>
    </row>
    <row r="58" spans="2:9" ht="25.5" x14ac:dyDescent="0.25">
      <c r="B58" s="90" t="s">
        <v>85</v>
      </c>
      <c r="C58" s="91" t="s">
        <v>76</v>
      </c>
      <c r="D58" s="48">
        <v>12</v>
      </c>
      <c r="E58" s="48">
        <v>12.4</v>
      </c>
      <c r="F58" s="49">
        <f t="shared" si="0"/>
        <v>103.33333333333334</v>
      </c>
      <c r="G58" s="2"/>
      <c r="H58" s="2"/>
      <c r="I58" s="2"/>
    </row>
    <row r="59" spans="2:9" ht="15.75" x14ac:dyDescent="0.25">
      <c r="B59" s="39" t="s">
        <v>218</v>
      </c>
      <c r="C59" s="42" t="s">
        <v>157</v>
      </c>
      <c r="D59" s="44">
        <v>100</v>
      </c>
      <c r="E59" s="44">
        <v>70.2</v>
      </c>
      <c r="F59" s="41">
        <f t="shared" si="0"/>
        <v>70.2</v>
      </c>
      <c r="G59" s="2"/>
      <c r="H59" s="2"/>
      <c r="I59" s="2"/>
    </row>
    <row r="60" spans="2:9" ht="15.75" x14ac:dyDescent="0.25">
      <c r="B60" s="39" t="s">
        <v>251</v>
      </c>
      <c r="C60" s="42" t="s">
        <v>43</v>
      </c>
      <c r="D60" s="55">
        <f t="shared" ref="D60" si="12">D61+D84+D82</f>
        <v>475886.9</v>
      </c>
      <c r="E60" s="55">
        <f>E61+E84+E82</f>
        <v>307447.8</v>
      </c>
      <c r="F60" s="49">
        <f t="shared" si="0"/>
        <v>64.605224476656105</v>
      </c>
      <c r="G60" s="2"/>
      <c r="H60" s="2"/>
      <c r="I60" s="2"/>
    </row>
    <row r="61" spans="2:9" ht="25.5" x14ac:dyDescent="0.25">
      <c r="B61" s="39" t="s">
        <v>252</v>
      </c>
      <c r="C61" s="42" t="s">
        <v>45</v>
      </c>
      <c r="D61" s="55">
        <f>D62+D73+D65+D79</f>
        <v>473886.9</v>
      </c>
      <c r="E61" s="55">
        <f>E62+E73+E65+E79</f>
        <v>305847.3</v>
      </c>
      <c r="F61" s="49">
        <f t="shared" si="0"/>
        <v>64.540146604601219</v>
      </c>
      <c r="G61" s="2"/>
      <c r="H61" s="2"/>
      <c r="I61" s="2"/>
    </row>
    <row r="62" spans="2:9" ht="25.5" x14ac:dyDescent="0.25">
      <c r="B62" s="39" t="s">
        <v>253</v>
      </c>
      <c r="C62" s="42" t="s">
        <v>221</v>
      </c>
      <c r="D62" s="55">
        <f t="shared" ref="D62:E62" si="13">D63+D64</f>
        <v>149997</v>
      </c>
      <c r="E62" s="55">
        <f t="shared" si="13"/>
        <v>114997.7</v>
      </c>
      <c r="F62" s="49">
        <f t="shared" si="0"/>
        <v>76.666666666666657</v>
      </c>
      <c r="G62" s="2"/>
      <c r="H62" s="2"/>
      <c r="I62" s="2"/>
    </row>
    <row r="63" spans="2:9" ht="25.5" x14ac:dyDescent="0.25">
      <c r="B63" s="65" t="s">
        <v>254</v>
      </c>
      <c r="C63" s="66" t="s">
        <v>47</v>
      </c>
      <c r="D63" s="67" t="s">
        <v>245</v>
      </c>
      <c r="E63" s="67" t="s">
        <v>297</v>
      </c>
      <c r="F63" s="49">
        <f t="shared" si="0"/>
        <v>74.999964284948959</v>
      </c>
      <c r="G63" s="2"/>
      <c r="H63" s="2"/>
      <c r="I63" s="2"/>
    </row>
    <row r="64" spans="2:9" ht="25.5" x14ac:dyDescent="0.25">
      <c r="B64" s="78" t="s">
        <v>255</v>
      </c>
      <c r="C64" s="83" t="s">
        <v>247</v>
      </c>
      <c r="D64" s="67" t="s">
        <v>246</v>
      </c>
      <c r="E64" s="67" t="s">
        <v>246</v>
      </c>
      <c r="F64" s="49"/>
      <c r="G64" s="2"/>
      <c r="H64" s="2"/>
      <c r="I64" s="2"/>
    </row>
    <row r="65" spans="2:9" ht="25.5" x14ac:dyDescent="0.25">
      <c r="B65" s="39" t="s">
        <v>256</v>
      </c>
      <c r="C65" s="42" t="s">
        <v>230</v>
      </c>
      <c r="D65" s="55">
        <f t="shared" ref="D65:E65" si="14">D66+D67+D68+D69+D70+D71+D72</f>
        <v>103725</v>
      </c>
      <c r="E65" s="55">
        <f t="shared" si="14"/>
        <v>50153.3</v>
      </c>
      <c r="F65" s="41">
        <f>E65/D65*100</f>
        <v>48.352181248493615</v>
      </c>
      <c r="G65" s="2"/>
      <c r="H65" s="2"/>
      <c r="I65" s="2"/>
    </row>
    <row r="66" spans="2:9" ht="41.25" customHeight="1" x14ac:dyDescent="0.25">
      <c r="B66" s="73" t="s">
        <v>257</v>
      </c>
      <c r="C66" s="83" t="s">
        <v>228</v>
      </c>
      <c r="D66" s="84">
        <v>1700</v>
      </c>
      <c r="E66" s="84"/>
      <c r="F66" s="41">
        <f t="shared" ref="F66:F72" si="15">E66/D66*100</f>
        <v>0</v>
      </c>
      <c r="G66" s="2"/>
      <c r="H66" s="2"/>
      <c r="I66" s="2"/>
    </row>
    <row r="67" spans="2:9" ht="29.25" customHeight="1" x14ac:dyDescent="0.25">
      <c r="B67" s="78" t="s">
        <v>258</v>
      </c>
      <c r="C67" s="83" t="s">
        <v>237</v>
      </c>
      <c r="D67" s="84">
        <v>3261.3</v>
      </c>
      <c r="E67" s="84">
        <v>3261.3</v>
      </c>
      <c r="F67" s="41">
        <f t="shared" si="15"/>
        <v>100</v>
      </c>
      <c r="G67" s="2"/>
      <c r="H67" s="2"/>
      <c r="I67" s="2"/>
    </row>
    <row r="68" spans="2:9" ht="27.75" customHeight="1" x14ac:dyDescent="0.25">
      <c r="B68" s="78" t="s">
        <v>259</v>
      </c>
      <c r="C68" s="83" t="s">
        <v>238</v>
      </c>
      <c r="D68" s="84">
        <v>44432.3</v>
      </c>
      <c r="E68" s="84">
        <v>11562.3</v>
      </c>
      <c r="F68" s="41">
        <f t="shared" si="15"/>
        <v>26.022285589537336</v>
      </c>
      <c r="G68" s="2"/>
      <c r="H68" s="2"/>
      <c r="I68" s="2"/>
    </row>
    <row r="69" spans="2:9" ht="52.5" customHeight="1" x14ac:dyDescent="0.25">
      <c r="B69" s="78" t="s">
        <v>260</v>
      </c>
      <c r="C69" s="83" t="s">
        <v>239</v>
      </c>
      <c r="D69" s="84">
        <v>5194.3</v>
      </c>
      <c r="E69" s="84">
        <v>4420.8999999999996</v>
      </c>
      <c r="F69" s="41">
        <f t="shared" si="15"/>
        <v>85.11060200604507</v>
      </c>
      <c r="G69" s="2"/>
      <c r="H69" s="2"/>
      <c r="I69" s="2"/>
    </row>
    <row r="70" spans="2:9" ht="30" customHeight="1" x14ac:dyDescent="0.25">
      <c r="B70" s="78" t="s">
        <v>261</v>
      </c>
      <c r="C70" s="83" t="s">
        <v>240</v>
      </c>
      <c r="D70" s="84">
        <v>4313.5</v>
      </c>
      <c r="E70" s="84">
        <v>4313.5</v>
      </c>
      <c r="F70" s="41">
        <f t="shared" si="15"/>
        <v>100</v>
      </c>
      <c r="G70" s="2"/>
      <c r="H70" s="2"/>
      <c r="I70" s="2"/>
    </row>
    <row r="71" spans="2:9" ht="54" customHeight="1" x14ac:dyDescent="0.25">
      <c r="B71" s="79" t="s">
        <v>262</v>
      </c>
      <c r="C71" s="83" t="s">
        <v>248</v>
      </c>
      <c r="D71" s="84">
        <v>16286.2</v>
      </c>
      <c r="E71" s="84">
        <v>2432.1</v>
      </c>
      <c r="F71" s="41">
        <f t="shared" si="15"/>
        <v>14.93350198327418</v>
      </c>
      <c r="G71" s="2"/>
      <c r="H71" s="2"/>
      <c r="I71" s="2"/>
    </row>
    <row r="72" spans="2:9" ht="19.5" customHeight="1" x14ac:dyDescent="0.25">
      <c r="B72" s="79" t="s">
        <v>263</v>
      </c>
      <c r="C72" s="83" t="s">
        <v>249</v>
      </c>
      <c r="D72" s="84">
        <v>28537.4</v>
      </c>
      <c r="E72" s="84">
        <v>24163.200000000001</v>
      </c>
      <c r="F72" s="41">
        <f t="shared" si="15"/>
        <v>84.672044404886222</v>
      </c>
      <c r="G72" s="2"/>
      <c r="H72" s="2"/>
      <c r="I72" s="2"/>
    </row>
    <row r="73" spans="2:9" ht="25.5" customHeight="1" x14ac:dyDescent="0.25">
      <c r="B73" s="39" t="s">
        <v>264</v>
      </c>
      <c r="C73" s="42" t="s">
        <v>51</v>
      </c>
      <c r="D73" s="55">
        <f t="shared" ref="D73:E73" si="16">D74+D76+D77+D75+D78</f>
        <v>218192.80000000002</v>
      </c>
      <c r="E73" s="55">
        <f t="shared" si="16"/>
        <v>139254.70000000001</v>
      </c>
      <c r="F73" s="41">
        <f t="shared" si="0"/>
        <v>63.821858466457194</v>
      </c>
      <c r="G73" s="2"/>
      <c r="H73" s="2"/>
      <c r="I73" s="2"/>
    </row>
    <row r="74" spans="2:9" ht="25.5" x14ac:dyDescent="0.25">
      <c r="B74" s="45" t="s">
        <v>265</v>
      </c>
      <c r="C74" s="83" t="s">
        <v>92</v>
      </c>
      <c r="D74" s="84">
        <v>115731.1</v>
      </c>
      <c r="E74" s="84">
        <v>84630.3</v>
      </c>
      <c r="F74" s="49">
        <f t="shared" si="0"/>
        <v>73.126670359134238</v>
      </c>
      <c r="G74" s="2"/>
      <c r="H74" s="2"/>
      <c r="I74" s="2"/>
    </row>
    <row r="75" spans="2:9" ht="38.25" customHeight="1" x14ac:dyDescent="0.25">
      <c r="B75" s="73" t="s">
        <v>266</v>
      </c>
      <c r="C75" s="83" t="s">
        <v>229</v>
      </c>
      <c r="D75" s="84">
        <v>76714.600000000006</v>
      </c>
      <c r="E75" s="84">
        <v>50986.9</v>
      </c>
      <c r="F75" s="49">
        <f t="shared" si="0"/>
        <v>66.463098288982806</v>
      </c>
      <c r="G75" s="2"/>
      <c r="H75" s="2"/>
      <c r="I75" s="2"/>
    </row>
    <row r="76" spans="2:9" ht="51.75" x14ac:dyDescent="0.25">
      <c r="B76" s="57" t="s">
        <v>267</v>
      </c>
      <c r="C76" s="56" t="s">
        <v>95</v>
      </c>
      <c r="D76" s="49">
        <v>222.5</v>
      </c>
      <c r="E76" s="49">
        <v>31</v>
      </c>
      <c r="F76" s="49">
        <f t="shared" si="0"/>
        <v>13.93258426966292</v>
      </c>
      <c r="G76" s="2"/>
      <c r="H76" s="2"/>
      <c r="I76" s="2"/>
    </row>
    <row r="77" spans="2:9" ht="51.75" x14ac:dyDescent="0.25">
      <c r="B77" s="57" t="s">
        <v>268</v>
      </c>
      <c r="C77" s="60" t="s">
        <v>222</v>
      </c>
      <c r="D77" s="49">
        <v>24288.6</v>
      </c>
      <c r="E77" s="49">
        <v>2679.5</v>
      </c>
      <c r="F77" s="49">
        <f t="shared" si="0"/>
        <v>11.031924441919255</v>
      </c>
      <c r="G77" s="2"/>
      <c r="H77" s="2"/>
      <c r="I77" s="2"/>
    </row>
    <row r="78" spans="2:9" ht="38.25" x14ac:dyDescent="0.25">
      <c r="B78" s="74" t="s">
        <v>269</v>
      </c>
      <c r="C78" s="83" t="s">
        <v>53</v>
      </c>
      <c r="D78" s="84">
        <v>1236</v>
      </c>
      <c r="E78" s="84">
        <v>927</v>
      </c>
      <c r="F78" s="49">
        <f t="shared" ref="F78" si="17">E78/D78*100</f>
        <v>75</v>
      </c>
      <c r="G78" s="2"/>
      <c r="H78" s="2"/>
      <c r="I78" s="2"/>
    </row>
    <row r="79" spans="2:9" ht="25.5" customHeight="1" x14ac:dyDescent="0.25">
      <c r="B79" s="58" t="s">
        <v>270</v>
      </c>
      <c r="C79" s="59" t="s">
        <v>98</v>
      </c>
      <c r="D79" s="41">
        <f>D80+D81</f>
        <v>1972.1000000000001</v>
      </c>
      <c r="E79" s="41">
        <f>E80+E81</f>
        <v>1441.6</v>
      </c>
      <c r="F79" s="49">
        <f t="shared" si="0"/>
        <v>73.099741392424306</v>
      </c>
      <c r="G79" s="2"/>
      <c r="H79" s="2"/>
      <c r="I79" s="2"/>
    </row>
    <row r="80" spans="2:9" ht="53.25" customHeight="1" x14ac:dyDescent="0.25">
      <c r="B80" s="57" t="s">
        <v>271</v>
      </c>
      <c r="C80" s="77" t="s">
        <v>231</v>
      </c>
      <c r="D80" s="49">
        <v>1068.9000000000001</v>
      </c>
      <c r="E80" s="49">
        <v>538.4</v>
      </c>
      <c r="F80" s="49">
        <f t="shared" ref="F80:F83" si="18">E80/D80*100</f>
        <v>50.369538778183177</v>
      </c>
      <c r="G80" s="2"/>
      <c r="H80" s="2"/>
      <c r="I80" s="2"/>
    </row>
    <row r="81" spans="2:9" ht="26.25" customHeight="1" x14ac:dyDescent="0.25">
      <c r="B81" s="57" t="s">
        <v>272</v>
      </c>
      <c r="C81" s="77" t="s">
        <v>250</v>
      </c>
      <c r="D81" s="49">
        <v>903.2</v>
      </c>
      <c r="E81" s="49">
        <v>903.2</v>
      </c>
      <c r="F81" s="49">
        <f t="shared" si="18"/>
        <v>100</v>
      </c>
      <c r="G81" s="2"/>
      <c r="H81" s="2"/>
      <c r="I81" s="2"/>
    </row>
    <row r="82" spans="2:9" ht="18.75" customHeight="1" x14ac:dyDescent="0.25">
      <c r="B82" s="58" t="s">
        <v>289</v>
      </c>
      <c r="C82" s="89" t="s">
        <v>288</v>
      </c>
      <c r="D82" s="41">
        <f t="shared" ref="D82" si="19">D83</f>
        <v>2000</v>
      </c>
      <c r="E82" s="41">
        <f>E83</f>
        <v>2000.3</v>
      </c>
      <c r="F82" s="49">
        <f t="shared" si="18"/>
        <v>100.01499999999999</v>
      </c>
      <c r="G82" s="2"/>
      <c r="H82" s="2"/>
      <c r="I82" s="2"/>
    </row>
    <row r="83" spans="2:9" ht="28.5" customHeight="1" x14ac:dyDescent="0.25">
      <c r="B83" s="57" t="s">
        <v>291</v>
      </c>
      <c r="C83" s="77" t="s">
        <v>290</v>
      </c>
      <c r="D83" s="49">
        <v>2000</v>
      </c>
      <c r="E83" s="49">
        <v>2000.3</v>
      </c>
      <c r="F83" s="49">
        <f t="shared" si="18"/>
        <v>100.01499999999999</v>
      </c>
      <c r="G83" s="2"/>
      <c r="H83" s="2"/>
      <c r="I83" s="2"/>
    </row>
    <row r="84" spans="2:9" ht="39" x14ac:dyDescent="0.25">
      <c r="B84" s="58" t="s">
        <v>273</v>
      </c>
      <c r="C84" s="59" t="s">
        <v>112</v>
      </c>
      <c r="D84" s="44"/>
      <c r="E84" s="44">
        <v>-399.8</v>
      </c>
      <c r="F84" s="49"/>
      <c r="G84" s="2"/>
      <c r="H84" s="2"/>
      <c r="I84" s="2"/>
    </row>
    <row r="85" spans="2:9" ht="15.75" x14ac:dyDescent="0.25">
      <c r="B85" s="31"/>
      <c r="C85" s="31"/>
      <c r="D85" s="85"/>
      <c r="E85" s="31"/>
      <c r="F85" s="31"/>
      <c r="G85" s="2"/>
      <c r="H85" s="2"/>
      <c r="I85" s="2"/>
    </row>
    <row r="86" spans="2:9" ht="15.75" x14ac:dyDescent="0.25">
      <c r="B86" s="61"/>
      <c r="C86" s="31"/>
      <c r="D86" s="31"/>
      <c r="E86" s="31"/>
      <c r="F86" s="31"/>
      <c r="G86" s="2"/>
      <c r="H86" s="2"/>
      <c r="I86" s="2"/>
    </row>
    <row r="87" spans="2:9" ht="15.75" x14ac:dyDescent="0.25">
      <c r="B87" s="31"/>
      <c r="C87" s="31"/>
      <c r="D87" s="31"/>
      <c r="E87" s="31"/>
      <c r="F87" s="31"/>
      <c r="G87" s="2"/>
      <c r="H87" s="2"/>
      <c r="I87" s="2"/>
    </row>
    <row r="88" spans="2:9" x14ac:dyDescent="0.2">
      <c r="B88" s="35"/>
      <c r="C88" s="35"/>
      <c r="D88" s="35"/>
      <c r="E88" s="35"/>
      <c r="F88" s="35"/>
    </row>
    <row r="89" spans="2:9" ht="12.75" customHeight="1" x14ac:dyDescent="0.2">
      <c r="B89" s="35"/>
      <c r="C89" s="35"/>
      <c r="D89" s="35"/>
      <c r="E89" s="35"/>
      <c r="F89" s="35"/>
    </row>
    <row r="90" spans="2:9" x14ac:dyDescent="0.2">
      <c r="B90" s="35"/>
      <c r="C90" s="35"/>
      <c r="D90" s="35"/>
      <c r="E90" s="35"/>
      <c r="F90" s="35"/>
    </row>
    <row r="91" spans="2:9" x14ac:dyDescent="0.2">
      <c r="B91" s="35"/>
      <c r="C91" s="35"/>
      <c r="D91" s="35"/>
      <c r="E91" s="35"/>
      <c r="F91" s="35"/>
    </row>
    <row r="92" spans="2:9" x14ac:dyDescent="0.2">
      <c r="B92" s="35"/>
      <c r="C92" s="35"/>
      <c r="D92" s="35"/>
      <c r="E92" s="35"/>
      <c r="F92" s="35"/>
    </row>
    <row r="93" spans="2:9" x14ac:dyDescent="0.2">
      <c r="B93" s="35"/>
      <c r="C93" s="35"/>
      <c r="D93" s="35"/>
      <c r="E93" s="35"/>
      <c r="F93" s="35"/>
    </row>
    <row r="94" spans="2:9" x14ac:dyDescent="0.2">
      <c r="B94" s="35"/>
      <c r="C94" s="35"/>
      <c r="D94" s="35"/>
      <c r="E94" s="35"/>
      <c r="F94" s="35"/>
    </row>
  </sheetData>
  <mergeCells count="12">
    <mergeCell ref="C6:D6"/>
    <mergeCell ref="C1:F1"/>
    <mergeCell ref="C2:F2"/>
    <mergeCell ref="C3:F3"/>
    <mergeCell ref="C4:F4"/>
    <mergeCell ref="C5:F5"/>
    <mergeCell ref="B7:F7"/>
    <mergeCell ref="B36:B37"/>
    <mergeCell ref="C36:C37"/>
    <mergeCell ref="D36:D37"/>
    <mergeCell ref="E36:E37"/>
    <mergeCell ref="F36:F37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6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topLeftCell="A14"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109" t="s">
        <v>101</v>
      </c>
      <c r="D1" s="109"/>
      <c r="E1" s="109"/>
      <c r="F1" s="109"/>
    </row>
    <row r="2" spans="2:6" x14ac:dyDescent="0.2">
      <c r="C2" s="109" t="s">
        <v>117</v>
      </c>
      <c r="D2" s="109"/>
      <c r="E2" s="109"/>
      <c r="F2" s="109"/>
    </row>
    <row r="3" spans="2:6" x14ac:dyDescent="0.2">
      <c r="C3" s="109" t="s">
        <v>102</v>
      </c>
      <c r="D3" s="109"/>
      <c r="E3" s="109"/>
      <c r="F3" s="109"/>
    </row>
    <row r="4" spans="2:6" x14ac:dyDescent="0.2">
      <c r="C4" s="109" t="s">
        <v>103</v>
      </c>
      <c r="D4" s="109"/>
      <c r="E4" s="109"/>
      <c r="F4" s="109"/>
    </row>
    <row r="5" spans="2:6" x14ac:dyDescent="0.2">
      <c r="C5" s="109" t="s">
        <v>104</v>
      </c>
      <c r="D5" s="109"/>
      <c r="E5" s="109"/>
      <c r="F5" s="109"/>
    </row>
    <row r="6" spans="2:6" x14ac:dyDescent="0.2">
      <c r="C6" s="103"/>
      <c r="D6" s="103"/>
    </row>
    <row r="7" spans="2:6" ht="34.5" customHeight="1" x14ac:dyDescent="0.25">
      <c r="B7" s="102" t="s">
        <v>193</v>
      </c>
      <c r="C7" s="102"/>
      <c r="D7" s="102"/>
      <c r="E7" s="102"/>
      <c r="F7" s="102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107" t="s">
        <v>35</v>
      </c>
      <c r="C33" s="108" t="s">
        <v>36</v>
      </c>
      <c r="D33" s="104" t="s">
        <v>136</v>
      </c>
      <c r="E33" s="104" t="s">
        <v>137</v>
      </c>
      <c r="F33" s="105">
        <f t="shared" si="0"/>
        <v>21.532846715328468</v>
      </c>
    </row>
    <row r="34" spans="2:6" ht="50.25" customHeight="1" x14ac:dyDescent="0.2">
      <c r="B34" s="107"/>
      <c r="C34" s="108"/>
      <c r="D34" s="104"/>
      <c r="E34" s="104"/>
      <c r="F34" s="106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C1:F1"/>
    <mergeCell ref="C2:F2"/>
    <mergeCell ref="C3:F3"/>
    <mergeCell ref="C4:F4"/>
    <mergeCell ref="C5:F5"/>
    <mergeCell ref="B7:F7"/>
    <mergeCell ref="C6:D6"/>
    <mergeCell ref="E33:E34"/>
    <mergeCell ref="F33:F34"/>
    <mergeCell ref="D33:D34"/>
    <mergeCell ref="B33:B34"/>
    <mergeCell ref="C33:C34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людмила</cp:lastModifiedBy>
  <cp:lastPrinted>2019-11-14T12:30:08Z</cp:lastPrinted>
  <dcterms:created xsi:type="dcterms:W3CDTF">1996-10-08T23:32:33Z</dcterms:created>
  <dcterms:modified xsi:type="dcterms:W3CDTF">2019-11-14T12:31:53Z</dcterms:modified>
</cp:coreProperties>
</file>