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9" i="1" l="1"/>
  <c r="O62" i="1" l="1"/>
  <c r="P62" i="1"/>
  <c r="Q62" i="1"/>
  <c r="R62" i="1"/>
  <c r="O51" i="1"/>
  <c r="P51" i="1"/>
  <c r="Q51" i="1"/>
  <c r="R51" i="1"/>
  <c r="O44" i="1"/>
  <c r="P44" i="1"/>
  <c r="Q44" i="1"/>
  <c r="R44" i="1"/>
  <c r="O35" i="1"/>
  <c r="P35" i="1"/>
  <c r="Q35" i="1"/>
  <c r="R35" i="1"/>
  <c r="O23" i="1"/>
  <c r="P23" i="1"/>
  <c r="Q23" i="1"/>
  <c r="R23" i="1"/>
  <c r="O27" i="1"/>
  <c r="P27" i="1"/>
  <c r="Q27" i="1"/>
  <c r="R27" i="1"/>
  <c r="Q9" i="1"/>
  <c r="R9" i="1"/>
  <c r="O9" i="1"/>
  <c r="N9" i="1"/>
  <c r="M9" i="1" l="1"/>
  <c r="N51" i="1"/>
  <c r="N8" i="1" s="1"/>
  <c r="M51" i="1"/>
  <c r="N44" i="1"/>
  <c r="N35" i="1"/>
  <c r="M35" i="1"/>
  <c r="N27" i="1"/>
  <c r="M27" i="1"/>
  <c r="N62" i="1" l="1"/>
  <c r="N23" i="1"/>
  <c r="M62" i="1"/>
  <c r="M44" i="1"/>
  <c r="M23" i="1"/>
  <c r="Q8" i="1" l="1"/>
  <c r="P8" i="1"/>
  <c r="R8" i="1"/>
  <c r="O8" i="1"/>
  <c r="M8" i="1"/>
</calcChain>
</file>

<file path=xl/sharedStrings.xml><?xml version="1.0" encoding="utf-8"?>
<sst xmlns="http://schemas.openxmlformats.org/spreadsheetml/2006/main" count="554" uniqueCount="232">
  <si>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</si>
  <si>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</si>
  <si>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</si>
  <si>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Оценка исполнения текущего финансового года</t>
  </si>
  <si>
    <t>Показатели прогноза доходов бюджета на очередной финансовый год</t>
  </si>
  <si>
    <t>Показатели</t>
  </si>
  <si>
    <t>прогноза доходов бюджета на первый год планового периода</t>
  </si>
  <si>
    <t>Показатели прогноза доходов бюджета на второй год планового периода</t>
  </si>
  <si>
    <t>код главного администратора доходов республиканского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</si>
  <si>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</si>
  <si>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</si>
  <si>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</si>
  <si>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</si>
  <si>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</si>
  <si>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</si>
  <si>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</si>
  <si>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</si>
  <si>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</si>
  <si>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</t>
  </si>
  <si>
    <t>01</t>
  </si>
  <si>
    <t>02</t>
  </si>
  <si>
    <t>010</t>
  </si>
  <si>
    <t>0000</t>
  </si>
  <si>
    <t>110</t>
  </si>
  <si>
    <t>Налог 
на доходы физических лиц</t>
  </si>
  <si>
    <t>1</t>
  </si>
  <si>
    <t>03</t>
  </si>
  <si>
    <t>000</t>
  </si>
  <si>
    <t>Акцизы по
 подакцизным товарам (продукции), производимым на территории Российской Федерации</t>
  </si>
  <si>
    <t>05</t>
  </si>
  <si>
    <t>Налог, 
взимаемый в связи с применением упрощенной системы налогообложения</t>
  </si>
  <si>
    <t>Единый налог на
 вмененный доход для отдельных видов деятельности</t>
  </si>
  <si>
    <t>Единый сельскохозяйственный налог</t>
  </si>
  <si>
    <t>06</t>
  </si>
  <si>
    <t>Налог на имущество организаций</t>
  </si>
  <si>
    <t>07</t>
  </si>
  <si>
    <t>Налог на добычу полезных ископаемых</t>
  </si>
  <si>
    <t>08</t>
  </si>
  <si>
    <t>Государственная пошлина по делам,
 рассматриваемым в судах общей юрисдикции, мировыми судьями</t>
  </si>
  <si>
    <t>16</t>
  </si>
  <si>
    <t>140</t>
  </si>
  <si>
    <t>Денежные взыскания (штрафы) за
 нарушение законодательства о налогах и сборах</t>
  </si>
  <si>
    <t>048</t>
  </si>
  <si>
    <t>12</t>
  </si>
  <si>
    <t>120</t>
  </si>
  <si>
    <t>Плата за негативное воздействие
 на окружающую среду</t>
  </si>
  <si>
    <t>321</t>
  </si>
  <si>
    <t>25</t>
  </si>
  <si>
    <t>Денежные взыскания (штрафы)
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</si>
  <si>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498</t>
  </si>
  <si>
    <t>41</t>
  </si>
  <si>
    <t>Денежные взыскания (штрафы) за нарушение 
законодательства Российской Федерации об электроэнергетике</t>
  </si>
  <si>
    <t>902</t>
  </si>
  <si>
    <t>2</t>
  </si>
  <si>
    <t>027</t>
  </si>
  <si>
    <t>151</t>
  </si>
  <si>
    <t>Субсидии бюджетам муниципальных
 районов на реализацию мероприятий государственной программы Российской Федерации "Доступная среда" на 2011 - 2020 годы</t>
  </si>
  <si>
    <t>519</t>
  </si>
  <si>
    <t>Субсидия бюджетам муниципальных районов 
на поддержку отрасли культуры</t>
  </si>
  <si>
    <t>30</t>
  </si>
  <si>
    <t>024</t>
  </si>
  <si>
    <t>Субвенции бюджетам муниципальных
 районов на выполнение передаваемых полномочий субъектов Российской Федерации</t>
  </si>
  <si>
    <t>903</t>
  </si>
  <si>
    <t>Управление Федеральной 
службы по надзору в сфере природопользования (Росприроднадзора) по Краснодарскому краю и Республике Адыгея</t>
  </si>
  <si>
    <t>Федеральная служба 
государственной регистрации, кадастра и картографии</t>
  </si>
  <si>
    <t>Федеральная служба по 
экологическому, технологическому и атомному надзору</t>
  </si>
  <si>
    <t>Муниципальное управление культуры</t>
  </si>
  <si>
    <t>Муниципальное
 управление образования</t>
  </si>
  <si>
    <t>13</t>
  </si>
  <si>
    <t>130</t>
  </si>
  <si>
    <t>097</t>
  </si>
  <si>
    <t>Субсидии бюджетам муниципальных 
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</si>
  <si>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
районов на выполнение передаваемых полномочий субъектов Российской Федерации</t>
  </si>
  <si>
    <t>Субвенции бюджетам муниципальных
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</si>
  <si>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</si>
  <si>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</si>
  <si>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40</t>
  </si>
  <si>
    <t>999</t>
  </si>
  <si>
    <t>Прочие межбюджетные трансферты, 
передаваемые бюджетам муниципальных районов</t>
  </si>
  <si>
    <t>180</t>
  </si>
  <si>
    <t>Возврат прочих остатков субсидий, 
субвенций и иных межбюджетных трансфертов, имеющих целевое назначение, прошлых лет из бюджетов муниципальных районов</t>
  </si>
  <si>
    <t>904</t>
  </si>
  <si>
    <t>15</t>
  </si>
  <si>
    <t>001</t>
  </si>
  <si>
    <t>Дотации бюджетам муниципальных
 районов на выравнивание бюджетной обеспеченности</t>
  </si>
  <si>
    <t>908</t>
  </si>
  <si>
    <t>11</t>
  </si>
  <si>
    <t>Доходы, получаемые в виде арендной 
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</si>
  <si>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</si>
  <si>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
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</si>
  <si>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
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</si>
  <si>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14</t>
  </si>
  <si>
    <t>неналоговые доходы</t>
  </si>
  <si>
    <t>909</t>
  </si>
  <si>
    <t>050</t>
  </si>
  <si>
    <t>33</t>
  </si>
  <si>
    <t>90</t>
  </si>
  <si>
    <t>17</t>
  </si>
  <si>
    <t>20</t>
  </si>
  <si>
    <t>077</t>
  </si>
  <si>
    <t>35</t>
  </si>
  <si>
    <t>082</t>
  </si>
  <si>
    <t>118</t>
  </si>
  <si>
    <t>910</t>
  </si>
  <si>
    <t>014</t>
  </si>
  <si>
    <t>Денежные взыскания (штрафы) 
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</si>
  <si>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Прочие поступления от денежных 
взысканий (штрафов) и иных сумм в возмещение ущерба, зачисляемые в бюджеты муниципальных районов</t>
  </si>
  <si>
    <t>Прочие неналоговые доходы бюджетов
 муниципальных районов</t>
  </si>
  <si>
    <t>Субсидии бюджетам муниципальных районов 
на софинансирование капитальных вложений в объекты муниципальной собственности</t>
  </si>
  <si>
    <t>Субвенции бюджетам муниципальных 
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</si>
  <si>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
на осуществление первичного воинского учета на территориях, где отсутствуют военные комиссариаты</t>
  </si>
  <si>
    <t>Межбюджетные трансферты, 
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</si>
  <si>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24,7</t>
  </si>
  <si>
    <t>862,7</t>
  </si>
  <si>
    <t>14,5</t>
  </si>
  <si>
    <t>45,2</t>
  </si>
  <si>
    <t>314,7</t>
  </si>
  <si>
    <t>38,5</t>
  </si>
  <si>
    <t>50,0</t>
  </si>
  <si>
    <t>009</t>
  </si>
  <si>
    <t>Дотации бюджетам муниципальных районов  на частичную
 компенсацию дополнительных расходов на повышение оплаты труда работников бюджетной сферы</t>
  </si>
  <si>
    <t>443,6</t>
  </si>
  <si>
    <t>1273,6</t>
  </si>
  <si>
    <t>8000</t>
  </si>
  <si>
    <t>1450</t>
  </si>
  <si>
    <t>ИТОГО</t>
  </si>
  <si>
    <t>ВСЕГО</t>
  </si>
  <si>
    <t>Итого</t>
  </si>
  <si>
    <t>Реестр источников доходов бюджета МО "Шовгеновский район" на 2019 год и плановый период 2020 и 2021 годов</t>
  </si>
  <si>
    <t>13660</t>
  </si>
  <si>
    <t>1229,3</t>
  </si>
  <si>
    <t>3000</t>
  </si>
  <si>
    <t>1575</t>
  </si>
  <si>
    <t>8287,8</t>
  </si>
  <si>
    <t>1996</t>
  </si>
  <si>
    <t>17071,7</t>
  </si>
  <si>
    <t>053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</si>
  <si>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</si>
  <si>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</si>
  <si>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15059,8</t>
  </si>
  <si>
    <t>Показатели кассовых поступлений в текущем финансовом году (по состоянию на "01" ноября 2018   г.) в райнный бюджет</t>
  </si>
  <si>
    <t>Показатели прогноза доходов в текущем финансовом году в соответствии с законом о районный бюджете</t>
  </si>
  <si>
    <t>Наименование главного администратора доходов районного бюджета</t>
  </si>
  <si>
    <t>10851,6</t>
  </si>
  <si>
    <t>1090,9</t>
  </si>
  <si>
    <t>2537</t>
  </si>
  <si>
    <t>724,8</t>
  </si>
  <si>
    <t>5097</t>
  </si>
  <si>
    <t>6878,9</t>
  </si>
  <si>
    <t>33,2</t>
  </si>
  <si>
    <t>1315,1</t>
  </si>
  <si>
    <t>279,2</t>
  </si>
  <si>
    <t>17642,2</t>
  </si>
  <si>
    <t>3,9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</si>
  <si>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</si>
  <si>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</si>
  <si>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10,2</t>
  </si>
  <si>
    <t>156</t>
  </si>
  <si>
    <t>38,8</t>
  </si>
  <si>
    <t>72,9</t>
  </si>
  <si>
    <t>-1,6</t>
  </si>
  <si>
    <t>91,9</t>
  </si>
  <si>
    <t>0,2</t>
  </si>
  <si>
    <t>1,4</t>
  </si>
  <si>
    <t>237,4</t>
  </si>
  <si>
    <t>88,9</t>
  </si>
  <si>
    <t>171,7</t>
  </si>
  <si>
    <t>973,6</t>
  </si>
  <si>
    <t>1744,4</t>
  </si>
  <si>
    <t>29</t>
  </si>
  <si>
    <t>Прочие субсидии бюджетам муниципальных районов</t>
  </si>
  <si>
    <t>1800</t>
  </si>
  <si>
    <t>97951,3</t>
  </si>
  <si>
    <t>68818,1</t>
  </si>
  <si>
    <t>1600,5</t>
  </si>
  <si>
    <t>83693,1</t>
  </si>
  <si>
    <t>62013,7</t>
  </si>
  <si>
    <t>131,4</t>
  </si>
  <si>
    <t>-135,9</t>
  </si>
  <si>
    <t>105417</t>
  </si>
  <si>
    <t>002</t>
  </si>
  <si>
    <t>Дотации бюджетам муниципальных районов на поддержку мер по обеспечению сбалансированности бюджетов</t>
  </si>
  <si>
    <t>4241,6</t>
  </si>
  <si>
    <t>9520</t>
  </si>
  <si>
    <t>13869,3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</si>
  <si>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</si>
  <si>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350,2</t>
  </si>
  <si>
    <t>97,1</t>
  </si>
  <si>
    <t>49</t>
  </si>
  <si>
    <t>Прочие межбюджетные трансферты, передаваемые бюджетам муниципальных районов</t>
  </si>
  <si>
    <t>2224,5</t>
  </si>
  <si>
    <t>97608,3</t>
  </si>
  <si>
    <t>8321,6</t>
  </si>
  <si>
    <t>1061,3</t>
  </si>
  <si>
    <t>Прочие доходы от компенсации затрат бюджетов муниципальных районов</t>
  </si>
  <si>
    <t>995</t>
  </si>
  <si>
    <t>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</si>
  <si>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</si>
  <si>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</si>
  <si>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243</t>
  </si>
  <si>
    <t>36863,9</t>
  </si>
  <si>
    <t>497</t>
  </si>
  <si>
    <t>Субсидии бюджетам муниципальных районов на реализацию мероприятий по обеспечению жильем молодых семей</t>
  </si>
  <si>
    <t>2354</t>
  </si>
  <si>
    <t>567</t>
  </si>
  <si>
    <t>Субсидии бюджетам муниципальных районов на реализацию мероприятий по устойчивому развитию сельских территорий</t>
  </si>
  <si>
    <t>548,9</t>
  </si>
  <si>
    <t>5000</t>
  </si>
  <si>
    <t>977,6</t>
  </si>
  <si>
    <t>12661</t>
  </si>
  <si>
    <t>1093,8</t>
  </si>
  <si>
    <t>35550,7</t>
  </si>
  <si>
    <t>2054,3</t>
  </si>
  <si>
    <t>2500</t>
  </si>
  <si>
    <t>858,6</t>
  </si>
  <si>
    <t>401</t>
  </si>
  <si>
    <t>406,3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</si>
  <si>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</si>
  <si>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14500</t>
  </si>
  <si>
    <t>1300</t>
  </si>
  <si>
    <t>3100</t>
  </si>
  <si>
    <t>900</t>
  </si>
  <si>
    <t>6000</t>
  </si>
  <si>
    <t>8500</t>
  </si>
  <si>
    <t>50</t>
  </si>
  <si>
    <t>1600</t>
  </si>
  <si>
    <t>80</t>
  </si>
  <si>
    <t>18000</t>
  </si>
  <si>
    <t>92</t>
  </si>
  <si>
    <t>240</t>
  </si>
  <si>
    <t>36836,9</t>
  </si>
  <si>
    <t>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</si>
</sst>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1" fillId="0" borderId="8" xfId="0" applyNumberFormat="1" applyFont="1" applyBorder="1" applyAlignment="1">
      <alignment horizontal="left" vertical="center" wrapText="1"/>
    </xf>
    <xf numFmtId="49" fontId="1" fillId="0" borderId="8" xfId="0" applyNumberFormat="1" applyFont="1" applyBorder="1"/>
    <xf numFmtId="49" fontId="1" fillId="0" borderId="8" xfId="0" applyNumberFormat="1" applyFont="1" applyBorder="1" applyAlignment="1">
      <alignment wrapText="1"/>
    </xf>
    <xf numFmtId="164" fontId="1" fillId="0" borderId="8" xfId="0" applyNumberFormat="1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wrapText="1"/>
    </xf>
    <xf numFmtId="164" fontId="4" fillId="0" borderId="8" xfId="0" applyNumberFormat="1" applyFont="1" applyBorder="1"/>
    <xf numFmtId="0" fontId="1" fillId="0" borderId="16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/>
    <xf numFmtId="0" fontId="6" fillId="0" borderId="16" xfId="0" applyFont="1" applyBorder="1" applyAlignment="1">
      <alignment vertical="center" wrapText="1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49" fontId="2" fillId="0" borderId="16" xfId="0" applyNumberFormat="1" applyFont="1" applyBorder="1" applyAlignment="1">
      <alignment wrapText="1"/>
    </xf>
    <xf numFmtId="164" fontId="4" fillId="0" borderId="17" xfId="0" applyNumberFormat="1" applyFont="1" applyBorder="1"/>
    <xf numFmtId="49" fontId="4" fillId="0" borderId="22" xfId="0" applyNumberFormat="1" applyFont="1" applyBorder="1"/>
    <xf numFmtId="49" fontId="4" fillId="0" borderId="22" xfId="0" applyNumberFormat="1" applyFont="1" applyBorder="1" applyAlignment="1">
      <alignment wrapText="1"/>
    </xf>
    <xf numFmtId="164" fontId="7" fillId="0" borderId="8" xfId="0" applyNumberFormat="1" applyFont="1" applyBorder="1"/>
    <xf numFmtId="49" fontId="8" fillId="0" borderId="8" xfId="0" applyNumberFormat="1" applyFont="1" applyBorder="1"/>
    <xf numFmtId="164" fontId="8" fillId="0" borderId="8" xfId="0" applyNumberFormat="1" applyFont="1" applyBorder="1"/>
    <xf numFmtId="49" fontId="5" fillId="0" borderId="8" xfId="0" applyNumberFormat="1" applyFont="1" applyBorder="1"/>
    <xf numFmtId="49" fontId="4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49" fontId="4" fillId="0" borderId="15" xfId="0" applyNumberFormat="1" applyFont="1" applyBorder="1"/>
    <xf numFmtId="164" fontId="5" fillId="0" borderId="8" xfId="0" applyNumberFormat="1" applyFont="1" applyBorder="1"/>
    <xf numFmtId="0" fontId="5" fillId="0" borderId="12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8" xfId="0" applyFont="1" applyBorder="1" applyAlignment="1">
      <alignment wrapText="1"/>
    </xf>
    <xf numFmtId="49" fontId="5" fillId="0" borderId="22" xfId="0" applyNumberFormat="1" applyFont="1" applyBorder="1"/>
    <xf numFmtId="49" fontId="4" fillId="0" borderId="9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164" fontId="4" fillId="2" borderId="22" xfId="0" applyNumberFormat="1" applyFont="1" applyFill="1" applyBorder="1"/>
    <xf numFmtId="164" fontId="4" fillId="2" borderId="23" xfId="0" applyNumberFormat="1" applyFont="1" applyFill="1" applyBorder="1"/>
    <xf numFmtId="164" fontId="4" fillId="2" borderId="8" xfId="0" applyNumberFormat="1" applyFont="1" applyFill="1" applyBorder="1"/>
    <xf numFmtId="164" fontId="4" fillId="2" borderId="17" xfId="0" applyNumberFormat="1" applyFont="1" applyFill="1" applyBorder="1"/>
    <xf numFmtId="49" fontId="4" fillId="0" borderId="13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49" fontId="4" fillId="0" borderId="15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83"/>
  <sheetViews>
    <sheetView tabSelected="1" topLeftCell="C1" workbookViewId="0">
      <pane xSplit="28350" topLeftCell="T1"/>
      <selection activeCell="B2" sqref="B2:R63"/>
      <selection pane="topRight" activeCell="T1" sqref="T1"/>
    </sheetView>
  </sheetViews>
  <sheetFormatPr defaultRowHeight="15" x14ac:dyDescent="0.25"/>
  <cols>
    <col min="1" max="1" width="8.42578125" customWidth="1"/>
    <col min="2" max="2" width="29.140625" customWidth="1"/>
    <col min="11" max="11" width="45" customWidth="1"/>
    <col min="12" max="12" width="18.140625" customWidth="1"/>
    <col min="13" max="13" width="17.5703125" customWidth="1"/>
    <col min="14" max="14" width="19.140625" customWidth="1"/>
    <col min="15" max="15" width="13.7109375" customWidth="1"/>
    <col min="16" max="16" width="13.140625" customWidth="1"/>
    <col min="17" max="17" width="12.7109375" customWidth="1"/>
    <col min="18" max="18" width="12" customWidth="1"/>
  </cols>
  <sheetData>
    <row r="2" spans="2:19" x14ac:dyDescent="0.25">
      <c r="B2" s="79"/>
      <c r="C2" s="79"/>
      <c r="D2" s="79"/>
      <c r="E2" s="80" t="s">
        <v>128</v>
      </c>
      <c r="F2" s="80"/>
      <c r="G2" s="80"/>
      <c r="H2" s="80"/>
      <c r="I2" s="80"/>
      <c r="J2" s="80"/>
      <c r="K2" s="80"/>
      <c r="L2" s="80"/>
      <c r="M2" s="80"/>
      <c r="N2" s="80"/>
      <c r="O2" s="79"/>
      <c r="P2" s="79"/>
      <c r="Q2" s="79"/>
      <c r="R2" s="79"/>
    </row>
    <row r="3" spans="2:19" x14ac:dyDescent="0.25"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</row>
    <row r="4" spans="2:19" ht="15.75" thickBot="1" x14ac:dyDescent="0.3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2:19" ht="32.25" customHeight="1" thickBot="1" x14ac:dyDescent="0.3">
      <c r="B5" s="74" t="s">
        <v>0</v>
      </c>
      <c r="C5" s="76" t="s">
        <v>1</v>
      </c>
      <c r="D5" s="77"/>
      <c r="E5" s="77"/>
      <c r="F5" s="77"/>
      <c r="G5" s="77"/>
      <c r="H5" s="77"/>
      <c r="I5" s="77"/>
      <c r="J5" s="78"/>
      <c r="K5" s="74" t="s">
        <v>2</v>
      </c>
      <c r="L5" s="74" t="s">
        <v>142</v>
      </c>
      <c r="M5" s="74" t="s">
        <v>141</v>
      </c>
      <c r="N5" s="74" t="s">
        <v>140</v>
      </c>
      <c r="O5" s="74" t="s">
        <v>3</v>
      </c>
      <c r="P5" s="74" t="s">
        <v>4</v>
      </c>
      <c r="Q5" s="1" t="s">
        <v>5</v>
      </c>
      <c r="R5" s="74" t="s">
        <v>7</v>
      </c>
    </row>
    <row r="6" spans="2:19" ht="158.25" customHeight="1" thickBot="1" x14ac:dyDescent="0.3">
      <c r="B6" s="75"/>
      <c r="C6" s="74" t="s">
        <v>8</v>
      </c>
      <c r="D6" s="76" t="s">
        <v>9</v>
      </c>
      <c r="E6" s="77"/>
      <c r="F6" s="77"/>
      <c r="G6" s="77"/>
      <c r="H6" s="78"/>
      <c r="I6" s="76" t="s">
        <v>10</v>
      </c>
      <c r="J6" s="78"/>
      <c r="K6" s="75"/>
      <c r="L6" s="75"/>
      <c r="M6" s="75"/>
      <c r="N6" s="75"/>
      <c r="O6" s="75"/>
      <c r="P6" s="75"/>
      <c r="Q6" s="2" t="s">
        <v>6</v>
      </c>
      <c r="R6" s="75"/>
    </row>
    <row r="7" spans="2:19" ht="110.25" x14ac:dyDescent="0.25">
      <c r="B7" s="75"/>
      <c r="C7" s="75"/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75"/>
      <c r="L7" s="75"/>
      <c r="M7" s="75"/>
      <c r="N7" s="75"/>
      <c r="O7" s="75"/>
      <c r="P7" s="75"/>
      <c r="Q7" s="81"/>
      <c r="R7" s="75"/>
    </row>
    <row r="8" spans="2:19" ht="15.75" x14ac:dyDescent="0.25">
      <c r="B8" s="16"/>
      <c r="C8" s="4"/>
      <c r="D8" s="53" t="s">
        <v>126</v>
      </c>
      <c r="E8" s="54"/>
      <c r="F8" s="54"/>
      <c r="G8" s="54"/>
      <c r="H8" s="54"/>
      <c r="I8" s="54"/>
      <c r="J8" s="54"/>
      <c r="K8" s="54"/>
      <c r="L8" s="55"/>
      <c r="M8" s="5">
        <f t="shared" ref="M8:R8" si="0">M9+M20+M21+M22+M23+M27+M35+M44+M51+M62</f>
        <v>440515.10000000003</v>
      </c>
      <c r="N8" s="5">
        <f t="shared" si="0"/>
        <v>364553.7</v>
      </c>
      <c r="O8" s="5">
        <f t="shared" si="0"/>
        <v>425094.60000000003</v>
      </c>
      <c r="P8" s="5">
        <f t="shared" si="0"/>
        <v>427416.2</v>
      </c>
      <c r="Q8" s="5">
        <f t="shared" si="0"/>
        <v>388523</v>
      </c>
      <c r="R8" s="17">
        <f t="shared" si="0"/>
        <v>399909.7</v>
      </c>
    </row>
    <row r="9" spans="2:19" ht="15.75" x14ac:dyDescent="0.25">
      <c r="B9" s="62" t="s">
        <v>18</v>
      </c>
      <c r="C9" s="61">
        <v>182</v>
      </c>
      <c r="D9" s="56" t="s">
        <v>127</v>
      </c>
      <c r="E9" s="57"/>
      <c r="F9" s="57"/>
      <c r="G9" s="57"/>
      <c r="H9" s="57"/>
      <c r="I9" s="57"/>
      <c r="J9" s="57"/>
      <c r="K9" s="57"/>
      <c r="L9" s="58"/>
      <c r="M9" s="7">
        <f>M10+M11+M12+M13+M14+M15+M16+M17+M18+M19</f>
        <v>37852.1</v>
      </c>
      <c r="N9" s="7">
        <f>N10+N11+N12+N13+N14+N15+N16+N17+N18+N19</f>
        <v>28601.599999999999</v>
      </c>
      <c r="O9" s="7">
        <f>O10+O11+O12+O13+O14+O15+O16+O17+O18+O19</f>
        <v>36032</v>
      </c>
      <c r="P9" s="7">
        <f>P10+P11+P12+P13+P14+P15+P16+P17+P18+P19</f>
        <v>37033</v>
      </c>
      <c r="Q9" s="7">
        <f t="shared" ref="Q9:R9" si="1">Q10+Q11+Q12+Q13+Q14+Q15+Q16+Q17+Q18+Q19</f>
        <v>38323</v>
      </c>
      <c r="R9" s="7">
        <f t="shared" si="1"/>
        <v>39462</v>
      </c>
      <c r="S9" s="6"/>
    </row>
    <row r="10" spans="2:19" ht="37.5" customHeight="1" x14ac:dyDescent="0.25">
      <c r="B10" s="62"/>
      <c r="C10" s="61"/>
      <c r="D10" s="8">
        <v>1</v>
      </c>
      <c r="E10" s="8" t="s">
        <v>19</v>
      </c>
      <c r="F10" s="8" t="s">
        <v>20</v>
      </c>
      <c r="G10" s="8" t="s">
        <v>27</v>
      </c>
      <c r="H10" s="8" t="s">
        <v>19</v>
      </c>
      <c r="I10" s="8" t="s">
        <v>22</v>
      </c>
      <c r="J10" s="8" t="s">
        <v>23</v>
      </c>
      <c r="K10" s="9" t="s">
        <v>24</v>
      </c>
      <c r="L10" s="8"/>
      <c r="M10" s="8" t="s">
        <v>129</v>
      </c>
      <c r="N10" s="8" t="s">
        <v>143</v>
      </c>
      <c r="O10" s="8" t="s">
        <v>218</v>
      </c>
      <c r="P10" s="10">
        <v>14200</v>
      </c>
      <c r="Q10" s="10">
        <v>14800</v>
      </c>
      <c r="R10" s="18">
        <v>15200</v>
      </c>
    </row>
    <row r="11" spans="2:19" ht="62.25" customHeight="1" x14ac:dyDescent="0.25">
      <c r="B11" s="62"/>
      <c r="C11" s="61"/>
      <c r="D11" s="8" t="s">
        <v>25</v>
      </c>
      <c r="E11" s="8" t="s">
        <v>26</v>
      </c>
      <c r="F11" s="8" t="s">
        <v>20</v>
      </c>
      <c r="G11" s="8" t="s">
        <v>27</v>
      </c>
      <c r="H11" s="8" t="s">
        <v>19</v>
      </c>
      <c r="I11" s="8" t="s">
        <v>22</v>
      </c>
      <c r="J11" s="8" t="s">
        <v>23</v>
      </c>
      <c r="K11" s="9" t="s">
        <v>28</v>
      </c>
      <c r="L11" s="8"/>
      <c r="M11" s="8" t="s">
        <v>130</v>
      </c>
      <c r="N11" s="8" t="s">
        <v>144</v>
      </c>
      <c r="O11" s="8" t="s">
        <v>219</v>
      </c>
      <c r="P11" s="10">
        <v>842.9</v>
      </c>
      <c r="Q11" s="10">
        <v>842.9</v>
      </c>
      <c r="R11" s="18">
        <v>842.9</v>
      </c>
    </row>
    <row r="12" spans="2:19" ht="54.75" customHeight="1" x14ac:dyDescent="0.25">
      <c r="B12" s="62"/>
      <c r="C12" s="61"/>
      <c r="D12" s="8" t="s">
        <v>25</v>
      </c>
      <c r="E12" s="8" t="s">
        <v>29</v>
      </c>
      <c r="F12" s="8" t="s">
        <v>19</v>
      </c>
      <c r="G12" s="8" t="s">
        <v>27</v>
      </c>
      <c r="H12" s="8" t="s">
        <v>19</v>
      </c>
      <c r="I12" s="8" t="s">
        <v>22</v>
      </c>
      <c r="J12" s="8" t="s">
        <v>23</v>
      </c>
      <c r="K12" s="9" t="s">
        <v>30</v>
      </c>
      <c r="L12" s="8"/>
      <c r="M12" s="8" t="s">
        <v>131</v>
      </c>
      <c r="N12" s="8" t="s">
        <v>145</v>
      </c>
      <c r="O12" s="8" t="s">
        <v>220</v>
      </c>
      <c r="P12" s="10">
        <v>3500</v>
      </c>
      <c r="Q12" s="10">
        <v>3600</v>
      </c>
      <c r="R12" s="18">
        <v>3800</v>
      </c>
    </row>
    <row r="13" spans="2:19" ht="47.25" x14ac:dyDescent="0.25">
      <c r="B13" s="62"/>
      <c r="C13" s="61"/>
      <c r="D13" s="8" t="s">
        <v>25</v>
      </c>
      <c r="E13" s="8" t="s">
        <v>29</v>
      </c>
      <c r="F13" s="8" t="s">
        <v>20</v>
      </c>
      <c r="G13" s="8" t="s">
        <v>27</v>
      </c>
      <c r="H13" s="8" t="s">
        <v>20</v>
      </c>
      <c r="I13" s="8" t="s">
        <v>22</v>
      </c>
      <c r="J13" s="8" t="s">
        <v>23</v>
      </c>
      <c r="K13" s="9" t="s">
        <v>31</v>
      </c>
      <c r="L13" s="8"/>
      <c r="M13" s="8" t="s">
        <v>132</v>
      </c>
      <c r="N13" s="8" t="s">
        <v>146</v>
      </c>
      <c r="O13" s="8" t="s">
        <v>221</v>
      </c>
      <c r="P13" s="10">
        <v>1300</v>
      </c>
      <c r="Q13" s="10">
        <v>1400</v>
      </c>
      <c r="R13" s="18">
        <v>1600</v>
      </c>
    </row>
    <row r="14" spans="2:19" ht="15.75" x14ac:dyDescent="0.25">
      <c r="B14" s="62"/>
      <c r="C14" s="61"/>
      <c r="D14" s="8" t="s">
        <v>25</v>
      </c>
      <c r="E14" s="8" t="s">
        <v>29</v>
      </c>
      <c r="F14" s="8" t="s">
        <v>26</v>
      </c>
      <c r="G14" s="8" t="s">
        <v>27</v>
      </c>
      <c r="H14" s="8" t="s">
        <v>19</v>
      </c>
      <c r="I14" s="8" t="s">
        <v>22</v>
      </c>
      <c r="J14" s="8" t="s">
        <v>23</v>
      </c>
      <c r="K14" s="8" t="s">
        <v>32</v>
      </c>
      <c r="L14" s="8"/>
      <c r="M14" s="8" t="s">
        <v>133</v>
      </c>
      <c r="N14" s="8" t="s">
        <v>147</v>
      </c>
      <c r="O14" s="8" t="s">
        <v>222</v>
      </c>
      <c r="P14" s="10">
        <v>6865</v>
      </c>
      <c r="Q14" s="10">
        <v>7000</v>
      </c>
      <c r="R14" s="18">
        <v>7200</v>
      </c>
    </row>
    <row r="15" spans="2:19" ht="15.75" x14ac:dyDescent="0.25">
      <c r="B15" s="62"/>
      <c r="C15" s="61"/>
      <c r="D15" s="8" t="s">
        <v>25</v>
      </c>
      <c r="E15" s="8" t="s">
        <v>33</v>
      </c>
      <c r="F15" s="8" t="s">
        <v>20</v>
      </c>
      <c r="G15" s="8" t="s">
        <v>27</v>
      </c>
      <c r="H15" s="8" t="s">
        <v>20</v>
      </c>
      <c r="I15" s="8" t="s">
        <v>22</v>
      </c>
      <c r="J15" s="8" t="s">
        <v>23</v>
      </c>
      <c r="K15" s="8" t="s">
        <v>34</v>
      </c>
      <c r="L15" s="8"/>
      <c r="M15" s="8" t="s">
        <v>123</v>
      </c>
      <c r="N15" s="8" t="s">
        <v>148</v>
      </c>
      <c r="O15" s="8" t="s">
        <v>223</v>
      </c>
      <c r="P15" s="10">
        <v>8400</v>
      </c>
      <c r="Q15" s="10">
        <v>8500</v>
      </c>
      <c r="R15" s="18">
        <v>8600</v>
      </c>
    </row>
    <row r="16" spans="2:19" ht="15.75" x14ac:dyDescent="0.25">
      <c r="B16" s="62"/>
      <c r="C16" s="61"/>
      <c r="D16" s="8" t="s">
        <v>25</v>
      </c>
      <c r="E16" s="8" t="s">
        <v>35</v>
      </c>
      <c r="F16" s="8" t="s">
        <v>19</v>
      </c>
      <c r="G16" s="8" t="s">
        <v>27</v>
      </c>
      <c r="H16" s="8" t="s">
        <v>19</v>
      </c>
      <c r="I16" s="8" t="s">
        <v>22</v>
      </c>
      <c r="J16" s="8" t="s">
        <v>23</v>
      </c>
      <c r="K16" s="8" t="s">
        <v>36</v>
      </c>
      <c r="L16" s="8"/>
      <c r="M16" s="8" t="s">
        <v>115</v>
      </c>
      <c r="N16" s="8" t="s">
        <v>149</v>
      </c>
      <c r="O16" s="8" t="s">
        <v>224</v>
      </c>
      <c r="P16" s="10">
        <v>23.1</v>
      </c>
      <c r="Q16" s="10">
        <v>24</v>
      </c>
      <c r="R16" s="18">
        <v>26.1</v>
      </c>
    </row>
    <row r="17" spans="2:18" ht="47.25" x14ac:dyDescent="0.25">
      <c r="B17" s="62"/>
      <c r="C17" s="61"/>
      <c r="D17" s="8" t="s">
        <v>25</v>
      </c>
      <c r="E17" s="8" t="s">
        <v>37</v>
      </c>
      <c r="F17" s="8" t="s">
        <v>26</v>
      </c>
      <c r="G17" s="8" t="s">
        <v>27</v>
      </c>
      <c r="H17" s="8" t="s">
        <v>19</v>
      </c>
      <c r="I17" s="8" t="s">
        <v>22</v>
      </c>
      <c r="J17" s="8" t="s">
        <v>23</v>
      </c>
      <c r="K17" s="9" t="s">
        <v>38</v>
      </c>
      <c r="L17" s="8"/>
      <c r="M17" s="8" t="s">
        <v>134</v>
      </c>
      <c r="N17" s="8" t="s">
        <v>150</v>
      </c>
      <c r="O17" s="8" t="s">
        <v>225</v>
      </c>
      <c r="P17" s="10">
        <v>1850</v>
      </c>
      <c r="Q17" s="10">
        <v>2094.1</v>
      </c>
      <c r="R17" s="18">
        <v>2121</v>
      </c>
    </row>
    <row r="18" spans="2:18" ht="47.25" x14ac:dyDescent="0.25">
      <c r="B18" s="62"/>
      <c r="C18" s="61"/>
      <c r="D18" s="8" t="s">
        <v>25</v>
      </c>
      <c r="E18" s="8" t="s">
        <v>39</v>
      </c>
      <c r="F18" s="8" t="s">
        <v>26</v>
      </c>
      <c r="G18" s="8" t="s">
        <v>27</v>
      </c>
      <c r="H18" s="8" t="s">
        <v>19</v>
      </c>
      <c r="I18" s="8" t="s">
        <v>22</v>
      </c>
      <c r="J18" s="8" t="s">
        <v>23</v>
      </c>
      <c r="K18" s="9" t="s">
        <v>41</v>
      </c>
      <c r="L18" s="8"/>
      <c r="M18" s="27" t="s">
        <v>158</v>
      </c>
      <c r="N18" s="27" t="s">
        <v>159</v>
      </c>
      <c r="O18" s="8" t="s">
        <v>226</v>
      </c>
      <c r="P18" s="10" t="s">
        <v>118</v>
      </c>
      <c r="Q18" s="10">
        <v>60</v>
      </c>
      <c r="R18" s="18">
        <v>70</v>
      </c>
    </row>
    <row r="19" spans="2:18" ht="47.25" customHeight="1" x14ac:dyDescent="0.25">
      <c r="B19" s="41"/>
      <c r="C19" s="40"/>
      <c r="D19" s="8" t="s">
        <v>25</v>
      </c>
      <c r="E19" s="8" t="s">
        <v>39</v>
      </c>
      <c r="F19" s="8" t="s">
        <v>33</v>
      </c>
      <c r="G19" s="8" t="s">
        <v>27</v>
      </c>
      <c r="H19" s="8" t="s">
        <v>19</v>
      </c>
      <c r="I19" s="8" t="s">
        <v>22</v>
      </c>
      <c r="J19" s="8" t="s">
        <v>40</v>
      </c>
      <c r="K19" s="9" t="s">
        <v>217</v>
      </c>
      <c r="L19" s="8"/>
      <c r="M19" s="27" t="s">
        <v>98</v>
      </c>
      <c r="N19" s="27" t="s">
        <v>162</v>
      </c>
      <c r="O19" s="8" t="s">
        <v>53</v>
      </c>
      <c r="P19" s="10">
        <v>2</v>
      </c>
      <c r="Q19" s="10">
        <v>2</v>
      </c>
      <c r="R19" s="18">
        <v>2</v>
      </c>
    </row>
    <row r="20" spans="2:18" ht="98.25" customHeight="1" x14ac:dyDescent="0.25">
      <c r="B20" s="19" t="s">
        <v>63</v>
      </c>
      <c r="C20" s="8" t="s">
        <v>42</v>
      </c>
      <c r="D20" s="8" t="s">
        <v>25</v>
      </c>
      <c r="E20" s="8" t="s">
        <v>43</v>
      </c>
      <c r="F20" s="8" t="s">
        <v>19</v>
      </c>
      <c r="G20" s="8" t="s">
        <v>27</v>
      </c>
      <c r="H20" s="8" t="s">
        <v>19</v>
      </c>
      <c r="I20" s="8" t="s">
        <v>22</v>
      </c>
      <c r="J20" s="8" t="s">
        <v>44</v>
      </c>
      <c r="K20" s="9" t="s">
        <v>45</v>
      </c>
      <c r="L20" s="8"/>
      <c r="M20" s="8" t="s">
        <v>116</v>
      </c>
      <c r="N20" s="8" t="s">
        <v>151</v>
      </c>
      <c r="O20" s="8" t="s">
        <v>116</v>
      </c>
      <c r="P20" s="10">
        <v>152.4</v>
      </c>
      <c r="Q20" s="10">
        <v>152.4</v>
      </c>
      <c r="R20" s="18">
        <v>152.4</v>
      </c>
    </row>
    <row r="21" spans="2:18" ht="175.5" customHeight="1" x14ac:dyDescent="0.25">
      <c r="B21" s="20" t="s">
        <v>64</v>
      </c>
      <c r="C21" s="8" t="s">
        <v>46</v>
      </c>
      <c r="D21" s="8" t="s">
        <v>25</v>
      </c>
      <c r="E21" s="8" t="s">
        <v>39</v>
      </c>
      <c r="F21" s="8" t="s">
        <v>47</v>
      </c>
      <c r="G21" s="8" t="s">
        <v>27</v>
      </c>
      <c r="H21" s="8" t="s">
        <v>19</v>
      </c>
      <c r="I21" s="8" t="s">
        <v>22</v>
      </c>
      <c r="J21" s="8" t="s">
        <v>40</v>
      </c>
      <c r="K21" s="9" t="s">
        <v>48</v>
      </c>
      <c r="L21" s="8"/>
      <c r="M21" s="27" t="s">
        <v>112</v>
      </c>
      <c r="N21" s="27" t="s">
        <v>160</v>
      </c>
      <c r="O21" s="8"/>
      <c r="P21" s="10"/>
      <c r="Q21" s="10"/>
      <c r="R21" s="18"/>
    </row>
    <row r="22" spans="2:18" ht="63" x14ac:dyDescent="0.25">
      <c r="B22" s="21" t="s">
        <v>65</v>
      </c>
      <c r="C22" s="8" t="s">
        <v>49</v>
      </c>
      <c r="D22" s="8" t="s">
        <v>25</v>
      </c>
      <c r="E22" s="8" t="s">
        <v>39</v>
      </c>
      <c r="F22" s="8" t="s">
        <v>50</v>
      </c>
      <c r="G22" s="8" t="s">
        <v>27</v>
      </c>
      <c r="H22" s="8" t="s">
        <v>19</v>
      </c>
      <c r="I22" s="8" t="s">
        <v>22</v>
      </c>
      <c r="J22" s="8" t="s">
        <v>40</v>
      </c>
      <c r="K22" s="9" t="s">
        <v>51</v>
      </c>
      <c r="L22" s="8"/>
      <c r="M22" s="27"/>
      <c r="N22" s="27"/>
      <c r="O22" s="8"/>
      <c r="P22" s="10"/>
      <c r="Q22" s="10"/>
      <c r="R22" s="18"/>
    </row>
    <row r="23" spans="2:18" ht="36" customHeight="1" x14ac:dyDescent="0.25">
      <c r="B23" s="64" t="s">
        <v>66</v>
      </c>
      <c r="C23" s="63" t="s">
        <v>52</v>
      </c>
      <c r="D23" s="50" t="s">
        <v>125</v>
      </c>
      <c r="E23" s="51"/>
      <c r="F23" s="51"/>
      <c r="G23" s="51"/>
      <c r="H23" s="51"/>
      <c r="I23" s="51"/>
      <c r="J23" s="51"/>
      <c r="K23" s="52"/>
      <c r="L23" s="8"/>
      <c r="M23" s="10">
        <f>M24+M25+M26</f>
        <v>1710.6</v>
      </c>
      <c r="N23" s="10">
        <f t="shared" ref="N23:R23" si="2">N24+N25+N26</f>
        <v>1234.2</v>
      </c>
      <c r="O23" s="10">
        <f t="shared" si="2"/>
        <v>1710.6</v>
      </c>
      <c r="P23" s="10">
        <f t="shared" si="2"/>
        <v>864.1</v>
      </c>
      <c r="Q23" s="10">
        <f t="shared" si="2"/>
        <v>864.1</v>
      </c>
      <c r="R23" s="10">
        <f t="shared" si="2"/>
        <v>864.1</v>
      </c>
    </row>
    <row r="24" spans="2:18" ht="78.75" x14ac:dyDescent="0.25">
      <c r="B24" s="64"/>
      <c r="C24" s="63"/>
      <c r="D24" s="8" t="s">
        <v>53</v>
      </c>
      <c r="E24" s="8" t="s">
        <v>20</v>
      </c>
      <c r="F24" s="8" t="s">
        <v>47</v>
      </c>
      <c r="G24" s="8" t="s">
        <v>54</v>
      </c>
      <c r="H24" s="8" t="s">
        <v>29</v>
      </c>
      <c r="I24" s="8" t="s">
        <v>22</v>
      </c>
      <c r="J24" s="8" t="s">
        <v>55</v>
      </c>
      <c r="K24" s="9" t="s">
        <v>56</v>
      </c>
      <c r="L24" s="8"/>
      <c r="M24" s="27" t="s">
        <v>165</v>
      </c>
      <c r="N24" s="27" t="s">
        <v>165</v>
      </c>
      <c r="O24" s="8" t="s">
        <v>165</v>
      </c>
      <c r="P24" s="10"/>
      <c r="Q24" s="10"/>
      <c r="R24" s="18"/>
    </row>
    <row r="25" spans="2:18" ht="47.25" x14ac:dyDescent="0.25">
      <c r="B25" s="64"/>
      <c r="C25" s="63"/>
      <c r="D25" s="8" t="s">
        <v>53</v>
      </c>
      <c r="E25" s="8" t="s">
        <v>20</v>
      </c>
      <c r="F25" s="8" t="s">
        <v>47</v>
      </c>
      <c r="G25" s="8" t="s">
        <v>57</v>
      </c>
      <c r="H25" s="8" t="s">
        <v>29</v>
      </c>
      <c r="I25" s="8" t="s">
        <v>22</v>
      </c>
      <c r="J25" s="8" t="s">
        <v>55</v>
      </c>
      <c r="K25" s="9" t="s">
        <v>58</v>
      </c>
      <c r="L25" s="8"/>
      <c r="M25" s="27" t="s">
        <v>166</v>
      </c>
      <c r="N25" s="27" t="s">
        <v>166</v>
      </c>
      <c r="O25" s="8" t="s">
        <v>166</v>
      </c>
      <c r="P25" s="10"/>
      <c r="Q25" s="10"/>
      <c r="R25" s="18"/>
    </row>
    <row r="26" spans="2:18" ht="63" x14ac:dyDescent="0.25">
      <c r="B26" s="64"/>
      <c r="C26" s="63"/>
      <c r="D26" s="8" t="s">
        <v>53</v>
      </c>
      <c r="E26" s="8" t="s">
        <v>20</v>
      </c>
      <c r="F26" s="8" t="s">
        <v>59</v>
      </c>
      <c r="G26" s="8" t="s">
        <v>60</v>
      </c>
      <c r="H26" s="8" t="s">
        <v>29</v>
      </c>
      <c r="I26" s="8" t="s">
        <v>22</v>
      </c>
      <c r="J26" s="8" t="s">
        <v>55</v>
      </c>
      <c r="K26" s="9" t="s">
        <v>61</v>
      </c>
      <c r="L26" s="8"/>
      <c r="M26" s="27" t="s">
        <v>124</v>
      </c>
      <c r="N26" s="27" t="s">
        <v>167</v>
      </c>
      <c r="O26" s="8" t="s">
        <v>124</v>
      </c>
      <c r="P26" s="10">
        <v>864.1</v>
      </c>
      <c r="Q26" s="10">
        <v>864.1</v>
      </c>
      <c r="R26" s="18">
        <v>864.1</v>
      </c>
    </row>
    <row r="27" spans="2:18" ht="31.5" x14ac:dyDescent="0.25">
      <c r="B27" s="22" t="s">
        <v>67</v>
      </c>
      <c r="C27" s="63" t="s">
        <v>62</v>
      </c>
      <c r="D27" s="50" t="s">
        <v>127</v>
      </c>
      <c r="E27" s="51"/>
      <c r="F27" s="51"/>
      <c r="G27" s="51"/>
      <c r="H27" s="51"/>
      <c r="I27" s="51"/>
      <c r="J27" s="51"/>
      <c r="K27" s="51"/>
      <c r="L27" s="52"/>
      <c r="M27" s="28">
        <f>M28+M30+M31+M32+M33+M34+M29</f>
        <v>171620.1</v>
      </c>
      <c r="N27" s="28">
        <f t="shared" ref="N27" si="3">N28+N30+N31+N32+N33+N34+N29</f>
        <v>149965.5</v>
      </c>
      <c r="O27" s="28">
        <f t="shared" ref="O27" si="4">O28+O30+O31+O32+O33+O34+O29</f>
        <v>171484.2</v>
      </c>
      <c r="P27" s="28">
        <f t="shared" ref="P27" si="5">P28+P30+P31+P32+P33+P34+P29</f>
        <v>181122.10000000003</v>
      </c>
      <c r="Q27" s="28">
        <f t="shared" ref="Q27" si="6">Q28+Q30+Q31+Q32+Q33+Q34+Q29</f>
        <v>179419</v>
      </c>
      <c r="R27" s="28">
        <f t="shared" ref="R27" si="7">R28+R30+R31+R32+R33+R34+R29</f>
        <v>179434</v>
      </c>
    </row>
    <row r="28" spans="2:18" ht="75" x14ac:dyDescent="0.25">
      <c r="B28" s="68"/>
      <c r="C28" s="63"/>
      <c r="D28" s="11" t="s">
        <v>53</v>
      </c>
      <c r="E28" s="11" t="s">
        <v>20</v>
      </c>
      <c r="F28" s="11" t="s">
        <v>47</v>
      </c>
      <c r="G28" s="11" t="s">
        <v>70</v>
      </c>
      <c r="H28" s="11" t="s">
        <v>29</v>
      </c>
      <c r="I28" s="11" t="s">
        <v>22</v>
      </c>
      <c r="J28" s="11" t="s">
        <v>55</v>
      </c>
      <c r="K28" s="12" t="s">
        <v>71</v>
      </c>
      <c r="L28" s="11"/>
      <c r="M28" s="29" t="s">
        <v>168</v>
      </c>
      <c r="N28" s="29" t="s">
        <v>174</v>
      </c>
      <c r="O28" s="11" t="s">
        <v>168</v>
      </c>
      <c r="P28" s="15">
        <v>1700</v>
      </c>
      <c r="Q28" s="15"/>
      <c r="R28" s="23"/>
    </row>
    <row r="29" spans="2:18" ht="30.75" customHeight="1" x14ac:dyDescent="0.25">
      <c r="B29" s="69"/>
      <c r="C29" s="63"/>
      <c r="D29" s="11" t="s">
        <v>53</v>
      </c>
      <c r="E29" s="11" t="s">
        <v>20</v>
      </c>
      <c r="F29" s="11" t="s">
        <v>169</v>
      </c>
      <c r="G29" s="11" t="s">
        <v>77</v>
      </c>
      <c r="H29" s="11" t="s">
        <v>29</v>
      </c>
      <c r="I29" s="11" t="s">
        <v>22</v>
      </c>
      <c r="J29" s="11" t="s">
        <v>55</v>
      </c>
      <c r="K29" s="12" t="s">
        <v>170</v>
      </c>
      <c r="L29" s="11"/>
      <c r="M29" s="29" t="s">
        <v>171</v>
      </c>
      <c r="N29" s="29" t="s">
        <v>171</v>
      </c>
      <c r="O29" s="11" t="s">
        <v>171</v>
      </c>
      <c r="P29" s="15"/>
      <c r="Q29" s="15"/>
      <c r="R29" s="23"/>
    </row>
    <row r="30" spans="2:18" ht="51.75" customHeight="1" x14ac:dyDescent="0.25">
      <c r="B30" s="69"/>
      <c r="C30" s="63"/>
      <c r="D30" s="11" t="s">
        <v>53</v>
      </c>
      <c r="E30" s="11" t="s">
        <v>20</v>
      </c>
      <c r="F30" s="11" t="s">
        <v>59</v>
      </c>
      <c r="G30" s="11" t="s">
        <v>60</v>
      </c>
      <c r="H30" s="11" t="s">
        <v>29</v>
      </c>
      <c r="I30" s="11" t="s">
        <v>22</v>
      </c>
      <c r="J30" s="11" t="s">
        <v>55</v>
      </c>
      <c r="K30" s="12" t="s">
        <v>72</v>
      </c>
      <c r="L30" s="11"/>
      <c r="M30" s="29" t="s">
        <v>172</v>
      </c>
      <c r="N30" s="29" t="s">
        <v>175</v>
      </c>
      <c r="O30" s="11" t="s">
        <v>172</v>
      </c>
      <c r="P30" s="15">
        <v>101581.8</v>
      </c>
      <c r="Q30" s="15">
        <v>101578.7</v>
      </c>
      <c r="R30" s="23">
        <v>101593.7</v>
      </c>
    </row>
    <row r="31" spans="2:18" ht="75" x14ac:dyDescent="0.25">
      <c r="B31" s="69"/>
      <c r="C31" s="63"/>
      <c r="D31" s="11" t="s">
        <v>53</v>
      </c>
      <c r="E31" s="11" t="s">
        <v>20</v>
      </c>
      <c r="F31" s="11" t="s">
        <v>59</v>
      </c>
      <c r="G31" s="11" t="s">
        <v>54</v>
      </c>
      <c r="H31" s="11" t="s">
        <v>29</v>
      </c>
      <c r="I31" s="11" t="s">
        <v>22</v>
      </c>
      <c r="J31" s="11" t="s">
        <v>55</v>
      </c>
      <c r="K31" s="12" t="s">
        <v>73</v>
      </c>
      <c r="L31" s="11"/>
      <c r="M31" s="29" t="s">
        <v>173</v>
      </c>
      <c r="N31" s="29" t="s">
        <v>176</v>
      </c>
      <c r="O31" s="11" t="s">
        <v>173</v>
      </c>
      <c r="P31" s="15">
        <v>76714.600000000006</v>
      </c>
      <c r="Q31" s="15">
        <v>76714.600000000006</v>
      </c>
      <c r="R31" s="23">
        <v>76714.600000000006</v>
      </c>
    </row>
    <row r="32" spans="2:18" ht="105" x14ac:dyDescent="0.25">
      <c r="B32" s="69"/>
      <c r="C32" s="63"/>
      <c r="D32" s="11" t="s">
        <v>53</v>
      </c>
      <c r="E32" s="11" t="s">
        <v>20</v>
      </c>
      <c r="F32" s="11" t="s">
        <v>59</v>
      </c>
      <c r="G32" s="11" t="s">
        <v>74</v>
      </c>
      <c r="H32" s="11" t="s">
        <v>29</v>
      </c>
      <c r="I32" s="11" t="s">
        <v>22</v>
      </c>
      <c r="J32" s="11" t="s">
        <v>55</v>
      </c>
      <c r="K32" s="12" t="s">
        <v>75</v>
      </c>
      <c r="L32" s="11"/>
      <c r="M32" s="29" t="s">
        <v>121</v>
      </c>
      <c r="N32" s="29" t="s">
        <v>177</v>
      </c>
      <c r="O32" s="11" t="s">
        <v>121</v>
      </c>
      <c r="P32" s="15">
        <v>222.5</v>
      </c>
      <c r="Q32" s="15">
        <v>222.5</v>
      </c>
      <c r="R32" s="23">
        <v>222.5</v>
      </c>
    </row>
    <row r="33" spans="1:18" ht="45" x14ac:dyDescent="0.25">
      <c r="B33" s="69"/>
      <c r="C33" s="63"/>
      <c r="D33" s="11" t="s">
        <v>53</v>
      </c>
      <c r="E33" s="11" t="s">
        <v>20</v>
      </c>
      <c r="F33" s="11" t="s">
        <v>188</v>
      </c>
      <c r="G33" s="11" t="s">
        <v>77</v>
      </c>
      <c r="H33" s="11" t="s">
        <v>29</v>
      </c>
      <c r="I33" s="11" t="s">
        <v>22</v>
      </c>
      <c r="J33" s="11" t="s">
        <v>55</v>
      </c>
      <c r="K33" s="12" t="s">
        <v>78</v>
      </c>
      <c r="L33" s="11"/>
      <c r="M33" s="29" t="s">
        <v>113</v>
      </c>
      <c r="N33" s="29" t="s">
        <v>113</v>
      </c>
      <c r="O33" s="11" t="s">
        <v>113</v>
      </c>
      <c r="P33" s="15">
        <v>903.2</v>
      </c>
      <c r="Q33" s="15">
        <v>903.2</v>
      </c>
      <c r="R33" s="23">
        <v>903.2</v>
      </c>
    </row>
    <row r="34" spans="1:18" ht="64.5" customHeight="1" thickBot="1" x14ac:dyDescent="0.3">
      <c r="A34" s="3"/>
      <c r="B34" s="69"/>
      <c r="C34" s="63"/>
      <c r="D34" s="13">
        <v>2</v>
      </c>
      <c r="E34" s="11">
        <v>19</v>
      </c>
      <c r="F34" s="11">
        <v>60</v>
      </c>
      <c r="G34" s="11" t="s">
        <v>21</v>
      </c>
      <c r="H34" s="11" t="s">
        <v>29</v>
      </c>
      <c r="I34" s="11" t="s">
        <v>22</v>
      </c>
      <c r="J34" s="11" t="s">
        <v>79</v>
      </c>
      <c r="K34" s="12" t="s">
        <v>80</v>
      </c>
      <c r="L34" s="11"/>
      <c r="M34" s="29"/>
      <c r="N34" s="29" t="s">
        <v>178</v>
      </c>
      <c r="O34" s="11" t="s">
        <v>178</v>
      </c>
      <c r="P34" s="15"/>
      <c r="Q34" s="15"/>
      <c r="R34" s="23"/>
    </row>
    <row r="35" spans="1:18" ht="33" customHeight="1" thickBot="1" x14ac:dyDescent="0.3">
      <c r="A35" s="3"/>
      <c r="B35" s="69"/>
      <c r="C35" s="59" t="s">
        <v>81</v>
      </c>
      <c r="D35" s="11"/>
      <c r="E35" s="11"/>
      <c r="F35" s="11"/>
      <c r="G35" s="11"/>
      <c r="H35" s="11"/>
      <c r="I35" s="11"/>
      <c r="J35" s="11"/>
      <c r="K35" s="14"/>
      <c r="L35" s="11"/>
      <c r="M35" s="33">
        <f>M37+M41+M38+M39+M40+M42+M43+M36</f>
        <v>136896.20000000001</v>
      </c>
      <c r="N35" s="33">
        <f t="shared" ref="N35" si="8">N37+N41+N38+N39+N40+N42+N43+N36</f>
        <v>123076.20000000003</v>
      </c>
      <c r="O35" s="33">
        <f t="shared" ref="O35" si="9">O37+O41+O38+O39+O40+O42+O43+O36</f>
        <v>136898.20000000001</v>
      </c>
      <c r="P35" s="33">
        <f t="shared" ref="P35" si="10">P37+P41+P38+P39+P40+P42+P43+P36</f>
        <v>142425</v>
      </c>
      <c r="Q35" s="33">
        <f t="shared" ref="Q35" si="11">Q37+Q41+Q38+Q39+Q40+Q42+Q43+Q36</f>
        <v>119937</v>
      </c>
      <c r="R35" s="33">
        <f t="shared" ref="R35" si="12">R37+R41+R38+R39+R40+R42+R43+R36</f>
        <v>126205</v>
      </c>
    </row>
    <row r="36" spans="1:18" ht="33" customHeight="1" x14ac:dyDescent="0.25">
      <c r="A36" s="3"/>
      <c r="B36" s="69"/>
      <c r="C36" s="59"/>
      <c r="D36" s="11" t="s">
        <v>25</v>
      </c>
      <c r="E36" s="11" t="s">
        <v>68</v>
      </c>
      <c r="F36" s="11" t="s">
        <v>20</v>
      </c>
      <c r="G36" s="11" t="s">
        <v>195</v>
      </c>
      <c r="H36" s="11" t="s">
        <v>29</v>
      </c>
      <c r="I36" s="11" t="s">
        <v>22</v>
      </c>
      <c r="J36" s="11" t="s">
        <v>69</v>
      </c>
      <c r="K36" s="31" t="s">
        <v>194</v>
      </c>
      <c r="L36" s="11"/>
      <c r="M36" s="33"/>
      <c r="N36" s="33">
        <v>1.8</v>
      </c>
      <c r="O36" s="33">
        <v>2</v>
      </c>
      <c r="P36" s="26"/>
      <c r="Q36" s="26"/>
      <c r="R36" s="26"/>
    </row>
    <row r="37" spans="1:18" ht="45" x14ac:dyDescent="0.25">
      <c r="A37" s="3"/>
      <c r="B37" s="69"/>
      <c r="C37" s="59"/>
      <c r="D37" s="11" t="s">
        <v>53</v>
      </c>
      <c r="E37" s="11" t="s">
        <v>20</v>
      </c>
      <c r="F37" s="11" t="s">
        <v>82</v>
      </c>
      <c r="G37" s="11" t="s">
        <v>83</v>
      </c>
      <c r="H37" s="11" t="s">
        <v>29</v>
      </c>
      <c r="I37" s="11" t="s">
        <v>22</v>
      </c>
      <c r="J37" s="11" t="s">
        <v>55</v>
      </c>
      <c r="K37" s="12" t="s">
        <v>84</v>
      </c>
      <c r="L37" s="11"/>
      <c r="M37" s="29" t="s">
        <v>179</v>
      </c>
      <c r="N37" s="29" t="s">
        <v>191</v>
      </c>
      <c r="O37" s="11" t="s">
        <v>179</v>
      </c>
      <c r="P37" s="15">
        <v>139997</v>
      </c>
      <c r="Q37" s="15">
        <v>117509</v>
      </c>
      <c r="R37" s="23">
        <v>123777</v>
      </c>
    </row>
    <row r="38" spans="1:18" ht="48" customHeight="1" thickBot="1" x14ac:dyDescent="0.3">
      <c r="A38" s="3"/>
      <c r="B38" s="69"/>
      <c r="C38" s="59"/>
      <c r="D38" s="11" t="s">
        <v>53</v>
      </c>
      <c r="E38" s="11" t="s">
        <v>20</v>
      </c>
      <c r="F38" s="11" t="s">
        <v>82</v>
      </c>
      <c r="G38" s="11" t="s">
        <v>180</v>
      </c>
      <c r="H38" s="11" t="s">
        <v>29</v>
      </c>
      <c r="I38" s="11" t="s">
        <v>22</v>
      </c>
      <c r="J38" s="11" t="s">
        <v>55</v>
      </c>
      <c r="K38" s="30" t="s">
        <v>181</v>
      </c>
      <c r="L38" s="11"/>
      <c r="M38" s="29" t="s">
        <v>182</v>
      </c>
      <c r="N38" s="29" t="s">
        <v>182</v>
      </c>
      <c r="O38" s="11" t="s">
        <v>182</v>
      </c>
      <c r="P38" s="15"/>
      <c r="Q38" s="15"/>
      <c r="R38" s="23"/>
    </row>
    <row r="39" spans="1:18" ht="75.75" thickBot="1" x14ac:dyDescent="0.3">
      <c r="A39" s="3"/>
      <c r="B39" s="69"/>
      <c r="C39" s="59"/>
      <c r="D39" s="11" t="s">
        <v>53</v>
      </c>
      <c r="E39" s="11" t="s">
        <v>20</v>
      </c>
      <c r="F39" s="11" t="s">
        <v>82</v>
      </c>
      <c r="G39" s="11" t="s">
        <v>119</v>
      </c>
      <c r="H39" s="11" t="s">
        <v>29</v>
      </c>
      <c r="I39" s="11" t="s">
        <v>22</v>
      </c>
      <c r="J39" s="11" t="s">
        <v>55</v>
      </c>
      <c r="K39" s="14" t="s">
        <v>120</v>
      </c>
      <c r="L39" s="11"/>
      <c r="M39" s="29" t="s">
        <v>183</v>
      </c>
      <c r="N39" s="29" t="s">
        <v>183</v>
      </c>
      <c r="O39" s="11" t="s">
        <v>183</v>
      </c>
      <c r="P39" s="15"/>
      <c r="Q39" s="15"/>
      <c r="R39" s="23"/>
    </row>
    <row r="40" spans="1:18" ht="27" customHeight="1" x14ac:dyDescent="0.25">
      <c r="A40" s="3"/>
      <c r="B40" s="69"/>
      <c r="C40" s="59"/>
      <c r="D40" s="11" t="s">
        <v>53</v>
      </c>
      <c r="E40" s="11" t="s">
        <v>20</v>
      </c>
      <c r="F40" s="11" t="s">
        <v>169</v>
      </c>
      <c r="G40" s="11" t="s">
        <v>77</v>
      </c>
      <c r="H40" s="11" t="s">
        <v>29</v>
      </c>
      <c r="I40" s="11" t="s">
        <v>22</v>
      </c>
      <c r="J40" s="11" t="s">
        <v>55</v>
      </c>
      <c r="K40" s="31" t="s">
        <v>170</v>
      </c>
      <c r="L40" s="11"/>
      <c r="M40" s="29" t="s">
        <v>184</v>
      </c>
      <c r="N40" s="29" t="s">
        <v>192</v>
      </c>
      <c r="O40" s="11" t="s">
        <v>184</v>
      </c>
      <c r="P40" s="15"/>
      <c r="Q40" s="15"/>
      <c r="R40" s="23"/>
    </row>
    <row r="41" spans="1:18" ht="50.25" customHeight="1" x14ac:dyDescent="0.25">
      <c r="A41" s="3"/>
      <c r="B41" s="69"/>
      <c r="C41" s="59"/>
      <c r="D41" s="11" t="s">
        <v>53</v>
      </c>
      <c r="E41" s="11" t="s">
        <v>20</v>
      </c>
      <c r="F41" s="11" t="s">
        <v>59</v>
      </c>
      <c r="G41" s="11" t="s">
        <v>60</v>
      </c>
      <c r="H41" s="11" t="s">
        <v>29</v>
      </c>
      <c r="I41" s="11" t="s">
        <v>22</v>
      </c>
      <c r="J41" s="11" t="s">
        <v>55</v>
      </c>
      <c r="K41" s="12" t="s">
        <v>72</v>
      </c>
      <c r="L41" s="11"/>
      <c r="M41" s="29" t="s">
        <v>122</v>
      </c>
      <c r="N41" s="29" t="s">
        <v>193</v>
      </c>
      <c r="O41" s="11" t="s">
        <v>122</v>
      </c>
      <c r="P41" s="15">
        <v>2428</v>
      </c>
      <c r="Q41" s="15">
        <v>2428</v>
      </c>
      <c r="R41" s="23">
        <v>2428</v>
      </c>
    </row>
    <row r="42" spans="1:18" ht="58.5" customHeight="1" x14ac:dyDescent="0.25">
      <c r="A42" s="3"/>
      <c r="B42" s="69"/>
      <c r="C42" s="38"/>
      <c r="D42" s="13" t="s">
        <v>53</v>
      </c>
      <c r="E42" s="13" t="s">
        <v>20</v>
      </c>
      <c r="F42" s="13" t="s">
        <v>76</v>
      </c>
      <c r="G42" s="13" t="s">
        <v>104</v>
      </c>
      <c r="H42" s="13" t="s">
        <v>29</v>
      </c>
      <c r="I42" s="13" t="s">
        <v>22</v>
      </c>
      <c r="J42" s="13" t="s">
        <v>55</v>
      </c>
      <c r="K42" s="12" t="s">
        <v>185</v>
      </c>
      <c r="L42" s="32"/>
      <c r="M42" s="29" t="s">
        <v>186</v>
      </c>
      <c r="N42" s="29" t="s">
        <v>187</v>
      </c>
      <c r="O42" s="11" t="s">
        <v>186</v>
      </c>
      <c r="P42" s="45"/>
      <c r="Q42" s="45"/>
      <c r="R42" s="46"/>
    </row>
    <row r="43" spans="1:18" ht="45" customHeight="1" x14ac:dyDescent="0.25">
      <c r="A43" s="3"/>
      <c r="B43" s="70"/>
      <c r="C43" s="38"/>
      <c r="D43" s="13" t="s">
        <v>53</v>
      </c>
      <c r="E43" s="13" t="s">
        <v>20</v>
      </c>
      <c r="F43" s="13" t="s">
        <v>188</v>
      </c>
      <c r="G43" s="13" t="s">
        <v>77</v>
      </c>
      <c r="H43" s="13" t="s">
        <v>29</v>
      </c>
      <c r="I43" s="13" t="s">
        <v>22</v>
      </c>
      <c r="J43" s="13" t="s">
        <v>55</v>
      </c>
      <c r="K43" s="12" t="s">
        <v>189</v>
      </c>
      <c r="L43" s="11"/>
      <c r="M43" s="29" t="s">
        <v>190</v>
      </c>
      <c r="N43" s="29" t="s">
        <v>190</v>
      </c>
      <c r="O43" s="11" t="s">
        <v>190</v>
      </c>
      <c r="P43" s="15"/>
      <c r="Q43" s="15"/>
      <c r="R43" s="23"/>
    </row>
    <row r="44" spans="1:18" ht="50.25" customHeight="1" x14ac:dyDescent="0.25">
      <c r="A44" s="3"/>
      <c r="B44" s="39"/>
      <c r="C44" s="65" t="s">
        <v>85</v>
      </c>
      <c r="D44" s="47" t="s">
        <v>125</v>
      </c>
      <c r="E44" s="48"/>
      <c r="F44" s="48"/>
      <c r="G44" s="48"/>
      <c r="H44" s="48"/>
      <c r="I44" s="48"/>
      <c r="J44" s="48"/>
      <c r="K44" s="48"/>
      <c r="L44" s="49"/>
      <c r="M44" s="15">
        <f>M45+M46+M47+M48+M49</f>
        <v>32170</v>
      </c>
      <c r="N44" s="15">
        <f>N45+N46+N47+N48+N49+N50</f>
        <v>18055.300000000003</v>
      </c>
      <c r="O44" s="15">
        <f t="shared" ref="O44:R44" si="13">O45+O46+O47+O48+O49+O50</f>
        <v>18447.7</v>
      </c>
      <c r="P44" s="15">
        <f t="shared" si="13"/>
        <v>18876.599999999999</v>
      </c>
      <c r="Q44" s="15">
        <f t="shared" si="13"/>
        <v>40034.300000000003</v>
      </c>
      <c r="R44" s="15">
        <f t="shared" si="13"/>
        <v>43534.3</v>
      </c>
    </row>
    <row r="45" spans="1:18" ht="90" x14ac:dyDescent="0.25">
      <c r="A45" s="3"/>
      <c r="B45" s="60" t="s">
        <v>92</v>
      </c>
      <c r="C45" s="66"/>
      <c r="D45" s="11" t="s">
        <v>25</v>
      </c>
      <c r="E45" s="11" t="s">
        <v>86</v>
      </c>
      <c r="F45" s="11" t="s">
        <v>29</v>
      </c>
      <c r="G45" s="11" t="s">
        <v>196</v>
      </c>
      <c r="H45" s="11" t="s">
        <v>29</v>
      </c>
      <c r="I45" s="11" t="s">
        <v>22</v>
      </c>
      <c r="J45" s="11" t="s">
        <v>44</v>
      </c>
      <c r="K45" s="12" t="s">
        <v>87</v>
      </c>
      <c r="L45" s="11"/>
      <c r="M45" s="11" t="s">
        <v>135</v>
      </c>
      <c r="N45" s="11" t="s">
        <v>152</v>
      </c>
      <c r="O45" s="11" t="s">
        <v>227</v>
      </c>
      <c r="P45" s="15">
        <v>18873</v>
      </c>
      <c r="Q45" s="15">
        <v>19073</v>
      </c>
      <c r="R45" s="23">
        <v>19324</v>
      </c>
    </row>
    <row r="46" spans="1:18" ht="120" x14ac:dyDescent="0.25">
      <c r="A46" s="3"/>
      <c r="B46" s="60"/>
      <c r="C46" s="66"/>
      <c r="D46" s="11" t="s">
        <v>25</v>
      </c>
      <c r="E46" s="11" t="s">
        <v>86</v>
      </c>
      <c r="F46" s="11" t="s">
        <v>29</v>
      </c>
      <c r="G46" s="11" t="s">
        <v>88</v>
      </c>
      <c r="H46" s="11" t="s">
        <v>29</v>
      </c>
      <c r="I46" s="11" t="s">
        <v>22</v>
      </c>
      <c r="J46" s="11" t="s">
        <v>44</v>
      </c>
      <c r="K46" s="12" t="s">
        <v>89</v>
      </c>
      <c r="L46" s="11"/>
      <c r="M46" s="11"/>
      <c r="N46" s="11"/>
      <c r="O46" s="11"/>
      <c r="P46" s="15"/>
      <c r="Q46" s="15"/>
      <c r="R46" s="23"/>
    </row>
    <row r="47" spans="1:18" ht="105" x14ac:dyDescent="0.25">
      <c r="A47" s="3"/>
      <c r="B47" s="60"/>
      <c r="C47" s="66"/>
      <c r="D47" s="11" t="s">
        <v>25</v>
      </c>
      <c r="E47" s="11" t="s">
        <v>86</v>
      </c>
      <c r="F47" s="11" t="s">
        <v>29</v>
      </c>
      <c r="G47" s="11" t="s">
        <v>231</v>
      </c>
      <c r="H47" s="11" t="s">
        <v>29</v>
      </c>
      <c r="I47" s="11" t="s">
        <v>22</v>
      </c>
      <c r="J47" s="11" t="s">
        <v>44</v>
      </c>
      <c r="K47" s="12" t="s">
        <v>90</v>
      </c>
      <c r="L47" s="11"/>
      <c r="M47" s="11" t="s">
        <v>117</v>
      </c>
      <c r="N47" s="11" t="s">
        <v>153</v>
      </c>
      <c r="O47" s="11" t="s">
        <v>117</v>
      </c>
      <c r="P47" s="15">
        <v>3.6</v>
      </c>
      <c r="Q47" s="15">
        <v>3.6</v>
      </c>
      <c r="R47" s="23">
        <v>3.6</v>
      </c>
    </row>
    <row r="48" spans="1:18" ht="183" customHeight="1" x14ac:dyDescent="0.25">
      <c r="A48" s="3"/>
      <c r="B48" s="60"/>
      <c r="C48" s="66"/>
      <c r="D48" s="11" t="s">
        <v>25</v>
      </c>
      <c r="E48" s="11" t="s">
        <v>86</v>
      </c>
      <c r="F48" s="11" t="s">
        <v>29</v>
      </c>
      <c r="G48" s="11" t="s">
        <v>154</v>
      </c>
      <c r="H48" s="11" t="s">
        <v>29</v>
      </c>
      <c r="I48" s="11" t="s">
        <v>22</v>
      </c>
      <c r="J48" s="11" t="s">
        <v>44</v>
      </c>
      <c r="K48" s="12" t="s">
        <v>155</v>
      </c>
      <c r="L48" s="11"/>
      <c r="M48" s="11"/>
      <c r="N48" s="11" t="s">
        <v>156</v>
      </c>
      <c r="O48" s="11" t="s">
        <v>156</v>
      </c>
      <c r="P48" s="15"/>
      <c r="Q48" s="15"/>
      <c r="R48" s="23"/>
    </row>
    <row r="49" spans="1:18" ht="72" customHeight="1" x14ac:dyDescent="0.25">
      <c r="A49" s="3"/>
      <c r="B49" s="60"/>
      <c r="C49" s="67"/>
      <c r="D49" s="11" t="s">
        <v>25</v>
      </c>
      <c r="E49" s="11" t="s">
        <v>91</v>
      </c>
      <c r="F49" s="11" t="s">
        <v>20</v>
      </c>
      <c r="G49" s="11" t="s">
        <v>136</v>
      </c>
      <c r="H49" s="11" t="s">
        <v>29</v>
      </c>
      <c r="I49" s="11" t="s">
        <v>22</v>
      </c>
      <c r="J49" s="11" t="s">
        <v>137</v>
      </c>
      <c r="K49" s="12" t="s">
        <v>138</v>
      </c>
      <c r="L49" s="11"/>
      <c r="M49" s="11" t="s">
        <v>139</v>
      </c>
      <c r="N49" s="11" t="s">
        <v>157</v>
      </c>
      <c r="O49" s="11" t="s">
        <v>157</v>
      </c>
      <c r="P49" s="15"/>
      <c r="Q49" s="15">
        <v>20957.7</v>
      </c>
      <c r="R49" s="23">
        <v>24206.7</v>
      </c>
    </row>
    <row r="50" spans="1:18" ht="72" customHeight="1" x14ac:dyDescent="0.25">
      <c r="A50" s="3"/>
      <c r="B50" s="39"/>
      <c r="C50" s="42"/>
      <c r="D50" s="11" t="s">
        <v>25</v>
      </c>
      <c r="E50" s="11" t="s">
        <v>91</v>
      </c>
      <c r="F50" s="11" t="s">
        <v>33</v>
      </c>
      <c r="G50" s="11" t="s">
        <v>196</v>
      </c>
      <c r="H50" s="11" t="s">
        <v>29</v>
      </c>
      <c r="I50" s="11" t="s">
        <v>22</v>
      </c>
      <c r="J50" s="11" t="s">
        <v>197</v>
      </c>
      <c r="K50" s="12" t="s">
        <v>198</v>
      </c>
      <c r="L50" s="32"/>
      <c r="M50" s="11"/>
      <c r="N50" s="11" t="s">
        <v>199</v>
      </c>
      <c r="O50" s="11" t="s">
        <v>199</v>
      </c>
      <c r="P50" s="15"/>
      <c r="Q50" s="15"/>
      <c r="R50" s="23"/>
    </row>
    <row r="51" spans="1:18" x14ac:dyDescent="0.25">
      <c r="A51" s="3"/>
      <c r="B51" s="71"/>
      <c r="C51" s="59" t="s">
        <v>93</v>
      </c>
      <c r="D51" s="47" t="s">
        <v>125</v>
      </c>
      <c r="E51" s="48"/>
      <c r="F51" s="48"/>
      <c r="G51" s="48"/>
      <c r="H51" s="48"/>
      <c r="I51" s="48"/>
      <c r="J51" s="48"/>
      <c r="K51" s="48"/>
      <c r="L51" s="49"/>
      <c r="M51" s="33">
        <f>M52+M53+M54+M55+M59+M60+M61+M56+M57+M58</f>
        <v>59525.700000000004</v>
      </c>
      <c r="N51" s="33">
        <f t="shared" ref="N51" si="14">N52+N53+N54+N55+N59+N60+N61+N56+N57+N58</f>
        <v>42937</v>
      </c>
      <c r="O51" s="33">
        <f t="shared" ref="O51" si="15">O52+O53+O54+O55+O59+O60+O61+O56+O57+O58</f>
        <v>59806.200000000004</v>
      </c>
      <c r="P51" s="33">
        <f t="shared" ref="P51" si="16">P52+P53+P54+P55+P59+P60+P61+P56+P57+P58</f>
        <v>46943</v>
      </c>
      <c r="Q51" s="33">
        <f t="shared" ref="Q51" si="17">Q52+Q53+Q54+Q55+Q59+Q60+Q61+Q56+Q57+Q58</f>
        <v>9793.2000000000007</v>
      </c>
      <c r="R51" s="33">
        <f t="shared" ref="R51" si="18">R52+R53+R54+R55+R59+R60+R61+R56+R57+R58</f>
        <v>10257.9</v>
      </c>
    </row>
    <row r="52" spans="1:18" ht="90" x14ac:dyDescent="0.25">
      <c r="A52" s="3"/>
      <c r="B52" s="71"/>
      <c r="C52" s="59"/>
      <c r="D52" s="11" t="s">
        <v>25</v>
      </c>
      <c r="E52" s="11" t="s">
        <v>39</v>
      </c>
      <c r="F52" s="11" t="s">
        <v>95</v>
      </c>
      <c r="G52" s="11" t="s">
        <v>94</v>
      </c>
      <c r="H52" s="11" t="s">
        <v>29</v>
      </c>
      <c r="I52" s="11" t="s">
        <v>22</v>
      </c>
      <c r="J52" s="11" t="s">
        <v>40</v>
      </c>
      <c r="K52" s="12" t="s">
        <v>105</v>
      </c>
      <c r="L52" s="11"/>
      <c r="M52" s="29" t="s">
        <v>114</v>
      </c>
      <c r="N52" s="11" t="s">
        <v>161</v>
      </c>
      <c r="O52" s="11" t="s">
        <v>228</v>
      </c>
      <c r="P52" s="15">
        <v>36</v>
      </c>
      <c r="Q52" s="15">
        <v>46</v>
      </c>
      <c r="R52" s="23">
        <v>56</v>
      </c>
    </row>
    <row r="53" spans="1:18" ht="60" x14ac:dyDescent="0.25">
      <c r="A53" s="3"/>
      <c r="B53" s="71"/>
      <c r="C53" s="59"/>
      <c r="D53" s="11" t="s">
        <v>25</v>
      </c>
      <c r="E53" s="11" t="s">
        <v>39</v>
      </c>
      <c r="F53" s="11" t="s">
        <v>96</v>
      </c>
      <c r="G53" s="11" t="s">
        <v>94</v>
      </c>
      <c r="H53" s="11" t="s">
        <v>29</v>
      </c>
      <c r="I53" s="11" t="s">
        <v>22</v>
      </c>
      <c r="J53" s="11" t="s">
        <v>40</v>
      </c>
      <c r="K53" s="12" t="s">
        <v>106</v>
      </c>
      <c r="L53" s="11"/>
      <c r="M53" s="29" t="s">
        <v>43</v>
      </c>
      <c r="N53" s="11" t="s">
        <v>163</v>
      </c>
      <c r="O53" s="11" t="s">
        <v>53</v>
      </c>
      <c r="P53" s="15">
        <v>2</v>
      </c>
      <c r="Q53" s="15">
        <v>2</v>
      </c>
      <c r="R53" s="23">
        <v>2</v>
      </c>
    </row>
    <row r="54" spans="1:18" ht="30" x14ac:dyDescent="0.25">
      <c r="A54" s="3"/>
      <c r="B54" s="71"/>
      <c r="C54" s="59"/>
      <c r="D54" s="11" t="s">
        <v>25</v>
      </c>
      <c r="E54" s="11" t="s">
        <v>97</v>
      </c>
      <c r="F54" s="11" t="s">
        <v>29</v>
      </c>
      <c r="G54" s="11" t="s">
        <v>94</v>
      </c>
      <c r="H54" s="11" t="s">
        <v>29</v>
      </c>
      <c r="I54" s="11" t="s">
        <v>22</v>
      </c>
      <c r="J54" s="11" t="s">
        <v>79</v>
      </c>
      <c r="K54" s="12" t="s">
        <v>107</v>
      </c>
      <c r="L54" s="11"/>
      <c r="M54" s="29"/>
      <c r="N54" s="11" t="s">
        <v>164</v>
      </c>
      <c r="O54" s="11" t="s">
        <v>229</v>
      </c>
      <c r="P54" s="15"/>
      <c r="Q54" s="15"/>
      <c r="R54" s="23"/>
    </row>
    <row r="55" spans="1:18" ht="45.75" thickBot="1" x14ac:dyDescent="0.3">
      <c r="A55" s="3"/>
      <c r="B55" s="69"/>
      <c r="C55" s="59"/>
      <c r="D55" s="11" t="s">
        <v>53</v>
      </c>
      <c r="E55" s="11" t="s">
        <v>20</v>
      </c>
      <c r="F55" s="11" t="s">
        <v>98</v>
      </c>
      <c r="G55" s="11" t="s">
        <v>99</v>
      </c>
      <c r="H55" s="11" t="s">
        <v>29</v>
      </c>
      <c r="I55" s="11" t="s">
        <v>22</v>
      </c>
      <c r="J55" s="11" t="s">
        <v>55</v>
      </c>
      <c r="K55" s="12" t="s">
        <v>108</v>
      </c>
      <c r="L55" s="11"/>
      <c r="M55" s="29" t="s">
        <v>200</v>
      </c>
      <c r="N55" s="11" t="s">
        <v>211</v>
      </c>
      <c r="O55" s="11" t="s">
        <v>230</v>
      </c>
      <c r="P55" s="15">
        <v>16136.9</v>
      </c>
      <c r="Q55" s="15"/>
      <c r="R55" s="23"/>
    </row>
    <row r="56" spans="1:18" ht="48" customHeight="1" thickBot="1" x14ac:dyDescent="0.3">
      <c r="A56" s="3"/>
      <c r="B56" s="69"/>
      <c r="C56" s="59"/>
      <c r="D56" s="11" t="s">
        <v>53</v>
      </c>
      <c r="E56" s="11" t="s">
        <v>20</v>
      </c>
      <c r="F56" s="11" t="s">
        <v>47</v>
      </c>
      <c r="G56" s="11" t="s">
        <v>201</v>
      </c>
      <c r="H56" s="11" t="s">
        <v>29</v>
      </c>
      <c r="I56" s="11" t="s">
        <v>22</v>
      </c>
      <c r="J56" s="11" t="s">
        <v>55</v>
      </c>
      <c r="K56" s="34" t="s">
        <v>202</v>
      </c>
      <c r="L56" s="11"/>
      <c r="M56" s="29" t="s">
        <v>203</v>
      </c>
      <c r="N56" s="11" t="s">
        <v>212</v>
      </c>
      <c r="O56" s="11" t="s">
        <v>203</v>
      </c>
      <c r="P56" s="15">
        <v>4111.2</v>
      </c>
      <c r="Q56" s="15"/>
      <c r="R56" s="23"/>
    </row>
    <row r="57" spans="1:18" ht="48" customHeight="1" x14ac:dyDescent="0.25">
      <c r="A57" s="3"/>
      <c r="B57" s="69"/>
      <c r="C57" s="59"/>
      <c r="D57" s="11" t="s">
        <v>53</v>
      </c>
      <c r="E57" s="11" t="s">
        <v>20</v>
      </c>
      <c r="F57" s="11" t="s">
        <v>47</v>
      </c>
      <c r="G57" s="11" t="s">
        <v>204</v>
      </c>
      <c r="H57" s="11" t="s">
        <v>29</v>
      </c>
      <c r="I57" s="11" t="s">
        <v>22</v>
      </c>
      <c r="J57" s="11" t="s">
        <v>55</v>
      </c>
      <c r="K57" s="35" t="s">
        <v>205</v>
      </c>
      <c r="L57" s="11"/>
      <c r="M57" s="29" t="s">
        <v>206</v>
      </c>
      <c r="N57" s="11" t="s">
        <v>206</v>
      </c>
      <c r="O57" s="11" t="s">
        <v>206</v>
      </c>
      <c r="P57" s="15"/>
      <c r="Q57" s="15"/>
      <c r="R57" s="23"/>
    </row>
    <row r="58" spans="1:18" ht="30.75" customHeight="1" x14ac:dyDescent="0.25">
      <c r="A58" s="3"/>
      <c r="B58" s="69"/>
      <c r="C58" s="59"/>
      <c r="D58" s="11" t="s">
        <v>53</v>
      </c>
      <c r="E58" s="11" t="s">
        <v>20</v>
      </c>
      <c r="F58" s="11" t="s">
        <v>169</v>
      </c>
      <c r="G58" s="11" t="s">
        <v>77</v>
      </c>
      <c r="H58" s="11" t="s">
        <v>29</v>
      </c>
      <c r="I58" s="11" t="s">
        <v>22</v>
      </c>
      <c r="J58" s="11"/>
      <c r="K58" s="36" t="s">
        <v>170</v>
      </c>
      <c r="L58" s="11"/>
      <c r="M58" s="29" t="s">
        <v>207</v>
      </c>
      <c r="N58" s="11" t="s">
        <v>213</v>
      </c>
      <c r="O58" s="11" t="s">
        <v>207</v>
      </c>
      <c r="P58" s="15">
        <v>136.80000000000001</v>
      </c>
      <c r="Q58" s="15"/>
      <c r="R58" s="23"/>
    </row>
    <row r="59" spans="1:18" ht="45" x14ac:dyDescent="0.25">
      <c r="A59" s="3"/>
      <c r="B59" s="69"/>
      <c r="C59" s="59"/>
      <c r="D59" s="11" t="s">
        <v>53</v>
      </c>
      <c r="E59" s="11" t="s">
        <v>20</v>
      </c>
      <c r="F59" s="11" t="s">
        <v>59</v>
      </c>
      <c r="G59" s="11" t="s">
        <v>60</v>
      </c>
      <c r="H59" s="11" t="s">
        <v>29</v>
      </c>
      <c r="I59" s="11" t="s">
        <v>22</v>
      </c>
      <c r="J59" s="11" t="s">
        <v>55</v>
      </c>
      <c r="K59" s="12" t="s">
        <v>72</v>
      </c>
      <c r="L59" s="11"/>
      <c r="M59" s="29" t="s">
        <v>208</v>
      </c>
      <c r="N59" s="11" t="s">
        <v>214</v>
      </c>
      <c r="O59" s="11" t="s">
        <v>208</v>
      </c>
      <c r="P59" s="15">
        <v>995.5</v>
      </c>
      <c r="Q59" s="15">
        <v>1049.0999999999999</v>
      </c>
      <c r="R59" s="23">
        <v>1079.0999999999999</v>
      </c>
    </row>
    <row r="60" spans="1:18" ht="90" x14ac:dyDescent="0.25">
      <c r="A60" s="3"/>
      <c r="B60" s="69"/>
      <c r="C60" s="59"/>
      <c r="D60" s="11" t="s">
        <v>53</v>
      </c>
      <c r="E60" s="11" t="s">
        <v>20</v>
      </c>
      <c r="F60" s="11" t="s">
        <v>100</v>
      </c>
      <c r="G60" s="11" t="s">
        <v>101</v>
      </c>
      <c r="H60" s="11" t="s">
        <v>29</v>
      </c>
      <c r="I60" s="11" t="s">
        <v>22</v>
      </c>
      <c r="J60" s="11" t="s">
        <v>55</v>
      </c>
      <c r="K60" s="12" t="s">
        <v>109</v>
      </c>
      <c r="L60" s="11"/>
      <c r="M60" s="29" t="s">
        <v>209</v>
      </c>
      <c r="N60" s="11"/>
      <c r="O60" s="11" t="s">
        <v>209</v>
      </c>
      <c r="P60" s="15">
        <v>24288.6</v>
      </c>
      <c r="Q60" s="15">
        <v>7460.1</v>
      </c>
      <c r="R60" s="23">
        <v>7884.8</v>
      </c>
    </row>
    <row r="61" spans="1:18" ht="60" x14ac:dyDescent="0.25">
      <c r="A61" s="3"/>
      <c r="B61" s="69"/>
      <c r="C61" s="59"/>
      <c r="D61" s="11" t="s">
        <v>53</v>
      </c>
      <c r="E61" s="11" t="s">
        <v>20</v>
      </c>
      <c r="F61" s="11" t="s">
        <v>100</v>
      </c>
      <c r="G61" s="11" t="s">
        <v>102</v>
      </c>
      <c r="H61" s="11" t="s">
        <v>29</v>
      </c>
      <c r="I61" s="11" t="s">
        <v>22</v>
      </c>
      <c r="J61" s="11" t="s">
        <v>55</v>
      </c>
      <c r="K61" s="12" t="s">
        <v>110</v>
      </c>
      <c r="L61" s="11"/>
      <c r="M61" s="29" t="s">
        <v>210</v>
      </c>
      <c r="N61" s="11" t="s">
        <v>210</v>
      </c>
      <c r="O61" s="11" t="s">
        <v>210</v>
      </c>
      <c r="P61" s="15">
        <v>1236</v>
      </c>
      <c r="Q61" s="15">
        <v>1236</v>
      </c>
      <c r="R61" s="23">
        <v>1236</v>
      </c>
    </row>
    <row r="62" spans="1:18" x14ac:dyDescent="0.25">
      <c r="A62" s="3"/>
      <c r="B62" s="69"/>
      <c r="C62" s="65" t="s">
        <v>103</v>
      </c>
      <c r="D62" s="47" t="s">
        <v>125</v>
      </c>
      <c r="E62" s="48"/>
      <c r="F62" s="48"/>
      <c r="G62" s="48"/>
      <c r="H62" s="48"/>
      <c r="I62" s="48"/>
      <c r="J62" s="48"/>
      <c r="K62" s="48"/>
      <c r="L62" s="49"/>
      <c r="M62" s="33" t="str">
        <f>M63</f>
        <v>401</v>
      </c>
      <c r="N62" s="15" t="str">
        <f t="shared" ref="N62:R62" si="19">N63</f>
        <v>406,3</v>
      </c>
      <c r="O62" s="15" t="str">
        <f t="shared" si="19"/>
        <v>401</v>
      </c>
      <c r="P62" s="15">
        <f t="shared" si="19"/>
        <v>0</v>
      </c>
      <c r="Q62" s="15">
        <f t="shared" si="19"/>
        <v>0</v>
      </c>
      <c r="R62" s="15">
        <f t="shared" si="19"/>
        <v>0</v>
      </c>
    </row>
    <row r="63" spans="1:18" ht="90.75" thickBot="1" x14ac:dyDescent="0.3">
      <c r="A63" s="3"/>
      <c r="B63" s="72"/>
      <c r="C63" s="73"/>
      <c r="D63" s="24" t="s">
        <v>53</v>
      </c>
      <c r="E63" s="24" t="s">
        <v>20</v>
      </c>
      <c r="F63" s="24" t="s">
        <v>76</v>
      </c>
      <c r="G63" s="24" t="s">
        <v>104</v>
      </c>
      <c r="H63" s="24" t="s">
        <v>29</v>
      </c>
      <c r="I63" s="24" t="s">
        <v>22</v>
      </c>
      <c r="J63" s="24" t="s">
        <v>55</v>
      </c>
      <c r="K63" s="25" t="s">
        <v>111</v>
      </c>
      <c r="L63" s="24"/>
      <c r="M63" s="37" t="s">
        <v>215</v>
      </c>
      <c r="N63" s="24" t="s">
        <v>216</v>
      </c>
      <c r="O63" s="24" t="s">
        <v>215</v>
      </c>
      <c r="P63" s="43"/>
      <c r="Q63" s="43"/>
      <c r="R63" s="44"/>
    </row>
    <row r="64" spans="1:1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</sheetData>
  <mergeCells count="33">
    <mergeCell ref="C51:C61"/>
    <mergeCell ref="B51:B54"/>
    <mergeCell ref="B55:B63"/>
    <mergeCell ref="C62:C63"/>
    <mergeCell ref="R5:R7"/>
    <mergeCell ref="C5:J5"/>
    <mergeCell ref="D6:H6"/>
    <mergeCell ref="I6:J6"/>
    <mergeCell ref="B5:B7"/>
    <mergeCell ref="K5:K7"/>
    <mergeCell ref="C6:C7"/>
    <mergeCell ref="L5:L7"/>
    <mergeCell ref="M5:M7"/>
    <mergeCell ref="N5:N7"/>
    <mergeCell ref="O5:O7"/>
    <mergeCell ref="P5:P7"/>
    <mergeCell ref="C35:C41"/>
    <mergeCell ref="B45:B49"/>
    <mergeCell ref="C9:C18"/>
    <mergeCell ref="B9:B18"/>
    <mergeCell ref="C23:C26"/>
    <mergeCell ref="B23:B26"/>
    <mergeCell ref="C27:C34"/>
    <mergeCell ref="C44:C49"/>
    <mergeCell ref="B28:B43"/>
    <mergeCell ref="D44:L44"/>
    <mergeCell ref="D51:L51"/>
    <mergeCell ref="D62:L62"/>
    <mergeCell ref="E2:N2"/>
    <mergeCell ref="D23:K23"/>
    <mergeCell ref="D8:L8"/>
    <mergeCell ref="D9:L9"/>
    <mergeCell ref="D27:L27"/>
  </mergeCells>
  <pageMargins left="0.7" right="0.7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2018-11-23T12:20:30Z</dcterms:modified>
</cp:coreProperties>
</file>