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7" i="1" l="1"/>
  <c r="C19" i="1"/>
  <c r="C8" i="1"/>
  <c r="C31" i="1"/>
  <c r="B31" i="1"/>
  <c r="D27" i="1"/>
  <c r="D26" i="1"/>
  <c r="B21" i="1"/>
  <c r="B19" i="1"/>
  <c r="C41" i="1" l="1"/>
  <c r="B41" i="1"/>
  <c r="B11" i="1" l="1"/>
  <c r="B8" i="1"/>
  <c r="C24" i="1" l="1"/>
  <c r="B24" i="1"/>
  <c r="C21" i="1"/>
  <c r="E10" i="1" l="1"/>
  <c r="E12" i="1"/>
  <c r="E13" i="1"/>
  <c r="E14" i="1"/>
  <c r="E16" i="1"/>
  <c r="E17" i="1"/>
  <c r="E18" i="1"/>
  <c r="E20" i="1"/>
  <c r="E21" i="1"/>
  <c r="E22" i="1"/>
  <c r="E24" i="1"/>
  <c r="E25" i="1"/>
  <c r="E26" i="1"/>
  <c r="E27" i="1"/>
  <c r="E29" i="1"/>
  <c r="E30" i="1"/>
  <c r="E32" i="1"/>
  <c r="E33" i="1"/>
  <c r="E34" i="1"/>
  <c r="E35" i="1"/>
  <c r="E36" i="1"/>
  <c r="E37" i="1"/>
  <c r="E38" i="1"/>
  <c r="E9" i="1"/>
  <c r="D32" i="1"/>
  <c r="D33" i="1"/>
  <c r="D34" i="1"/>
  <c r="D35" i="1"/>
  <c r="D36" i="1"/>
  <c r="D29" i="1"/>
  <c r="D24" i="1"/>
  <c r="D25" i="1"/>
  <c r="D20" i="1"/>
  <c r="D21" i="1"/>
  <c r="D22" i="1"/>
  <c r="D16" i="1"/>
  <c r="D17" i="1"/>
  <c r="D18" i="1"/>
  <c r="C15" i="1"/>
  <c r="B15" i="1"/>
  <c r="B7" i="1" s="1"/>
  <c r="B39" i="1" s="1"/>
  <c r="D9" i="1"/>
  <c r="D10" i="1"/>
  <c r="D12" i="1"/>
  <c r="D13" i="1"/>
  <c r="D14" i="1"/>
  <c r="C11" i="1"/>
  <c r="C52" i="1"/>
  <c r="B52" i="1"/>
  <c r="E42" i="1"/>
  <c r="E43" i="1"/>
  <c r="E44" i="1"/>
  <c r="E45" i="1"/>
  <c r="E46" i="1"/>
  <c r="E47" i="1"/>
  <c r="E48" i="1"/>
  <c r="E49" i="1"/>
  <c r="E50" i="1"/>
  <c r="E51" i="1"/>
  <c r="E41" i="1"/>
  <c r="D42" i="1"/>
  <c r="D43" i="1"/>
  <c r="D44" i="1"/>
  <c r="D45" i="1"/>
  <c r="D46" i="1"/>
  <c r="D47" i="1"/>
  <c r="D48" i="1"/>
  <c r="D49" i="1"/>
  <c r="D50" i="1"/>
  <c r="D51" i="1"/>
  <c r="D41" i="1"/>
  <c r="C39" i="1" l="1"/>
  <c r="C53" i="1" s="1"/>
  <c r="B53" i="1"/>
  <c r="D19" i="1"/>
  <c r="E23" i="1"/>
  <c r="E8" i="1"/>
  <c r="E31" i="1"/>
  <c r="D23" i="1"/>
  <c r="E19" i="1"/>
  <c r="D15" i="1"/>
  <c r="E15" i="1"/>
  <c r="E11" i="1"/>
  <c r="D11" i="1"/>
  <c r="D8" i="1"/>
  <c r="D31" i="1"/>
  <c r="D52" i="1"/>
  <c r="E52" i="1"/>
  <c r="E53" i="1" l="1"/>
  <c r="D53" i="1"/>
  <c r="E39" i="1"/>
  <c r="D7" i="1"/>
  <c r="E7" i="1"/>
  <c r="D39" i="1"/>
</calcChain>
</file>

<file path=xl/sharedStrings.xml><?xml version="1.0" encoding="utf-8"?>
<sst xmlns="http://schemas.openxmlformats.org/spreadsheetml/2006/main" count="59" uniqueCount="59">
  <si>
    <t>Отчет об исполнении консолидированного бюджета</t>
  </si>
  <si>
    <t>(в тысячах рублей)</t>
  </si>
  <si>
    <t>Наименование показателя</t>
  </si>
  <si>
    <t xml:space="preserve">Уточненный план 
(по отчету)
</t>
  </si>
  <si>
    <t>Фактическое исполнение</t>
  </si>
  <si>
    <t>процент исполнения  к уточненному плану</t>
  </si>
  <si>
    <t>Отклонение
 +,-</t>
  </si>
  <si>
    <t>ДОХОДЫ</t>
  </si>
  <si>
    <t>Налоговые и неналоговые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</si>
  <si>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</si>
  <si>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</si>
  <si>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</si>
  <si>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</si>
  <si>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упрощеннной системы налогообложения</t>
  </si>
  <si>
    <t>Единый налог на вмененный доход для отдельных 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</si>
  <si>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</si>
  <si>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</si>
  <si>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</si>
  <si>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организаций</t>
  </si>
  <si>
    <t>Земельный налог</t>
  </si>
  <si>
    <t>Налоги, сборы и регулярные платежи за пользование природными ресурсами</t>
  </si>
  <si>
    <t>Налог на добычу полезных ископаемых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</si>
  <si>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</si>
  <si>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</si>
  <si>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Доходы от использования имущества, находящегося в государственной и муниципальной собственности 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</si>
  <si>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</si>
  <si>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</si>
  <si>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</si>
  <si>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 материальных и нематериальных активов</t>
  </si>
  <si>
    <t>Штрафные санкции, возмещение ущерба</t>
  </si>
  <si>
    <t>Прочие неналоговые доходы</t>
  </si>
  <si>
    <t>Безвозмездные поступления</t>
  </si>
  <si>
    <t>Дотации на выравнивание бюджетной обеспеченности</t>
  </si>
  <si>
    <t>Дотации на поддержку мер по обеспечению сбалансированности бюджетов</t>
  </si>
  <si>
    <t>Субсидии</t>
  </si>
  <si>
    <t>Субвенции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</si>
  <si>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</si>
  <si>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</si>
  <si>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субсидий, субвенций и иных межбюджетных трансфертов, имеющих целевое назначение, прошлых лет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</si>
  <si>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</si>
  <si>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</si>
  <si>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</si>
  <si>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</si>
  <si>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</si>
  <si>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</si>
  <si>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</si>
  <si>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</si>
  <si>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</si>
  <si>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</si>
  <si>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</si>
  <si>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</si>
  <si>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</si>
  <si>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Итого расходов</t>
  </si>
  <si>
    <t>Профицит бюджета "+"
Дефицит бюджета "-"</t>
  </si>
  <si>
    <t>МО «Шовгеновский район»</t>
  </si>
  <si>
    <t>муниципального образования "Шовгеновский район" за 2017 год</t>
  </si>
  <si>
    <t>Платежи, взимаемые органами местного самоуправления 
(организациями) муниципальных районов за выполнение определенных функций</t>
  </si>
  <si>
    <t xml:space="preserve">И. о.  главы </t>
  </si>
  <si>
    <t>М.С. Непшекуев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</si>
</sst>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[$-F400]h:mm:ss\ AM/PM"/>
  </numFmts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3" fillId="0" borderId="0" xfId="1" applyFont="1" applyBorder="1"/>
    <xf numFmtId="164" fontId="3" fillId="0" borderId="0" xfId="1" applyNumberFormat="1" applyFont="1" applyBorder="1"/>
    <xf numFmtId="0" fontId="3" fillId="0" borderId="0" xfId="1" applyFont="1"/>
    <xf numFmtId="164" fontId="3" fillId="0" borderId="0" xfId="1" applyNumberFormat="1" applyFont="1"/>
    <xf numFmtId="165" fontId="3" fillId="0" borderId="1" xfId="1" applyNumberFormat="1" applyFont="1" applyBorder="1"/>
    <xf numFmtId="0" fontId="3" fillId="0" borderId="0" xfId="1" applyFont="1" applyAlignment="1">
      <alignment horizontal="right"/>
    </xf>
    <xf numFmtId="165" fontId="3" fillId="2" borderId="1" xfId="2" applyNumberFormat="1" applyFont="1" applyFill="1" applyBorder="1" applyAlignment="1"/>
    <xf numFmtId="165" fontId="4" fillId="0" borderId="1" xfId="1" applyNumberFormat="1" applyFont="1" applyBorder="1" applyAlignment="1">
      <alignment horizontal="right"/>
    </xf>
    <xf numFmtId="165" fontId="3" fillId="0" borderId="1" xfId="1" applyNumberFormat="1" applyFont="1" applyFill="1" applyBorder="1"/>
    <xf numFmtId="165" fontId="3" fillId="2" borderId="1" xfId="1" applyNumberFormat="1" applyFont="1" applyFill="1" applyBorder="1"/>
    <xf numFmtId="165" fontId="5" fillId="2" borderId="1" xfId="1" applyNumberFormat="1" applyFont="1" applyFill="1" applyBorder="1"/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1" xfId="1" applyFont="1" applyBorder="1" applyAlignment="1">
      <alignment horizontal="left" vertical="top"/>
    </xf>
    <xf numFmtId="0" fontId="3" fillId="0" borderId="1" xfId="1" applyFont="1" applyBorder="1" applyAlignment="1">
      <alignment horizontal="left" vertical="top" wrapText="1"/>
    </xf>
    <xf numFmtId="0" fontId="3" fillId="0" borderId="1" xfId="2" applyFont="1" applyBorder="1" applyAlignment="1">
      <alignment wrapText="1"/>
    </xf>
    <xf numFmtId="49" fontId="3" fillId="0" borderId="1" xfId="1" applyNumberFormat="1" applyFont="1" applyBorder="1" applyAlignment="1">
      <alignment vertical="center" wrapText="1"/>
    </xf>
    <xf numFmtId="49" fontId="3" fillId="0" borderId="1" xfId="1" applyNumberFormat="1" applyFont="1" applyBorder="1"/>
    <xf numFmtId="165" fontId="3" fillId="0" borderId="1" xfId="1" applyNumberFormat="1" applyFont="1" applyBorder="1" applyAlignment="1">
      <alignment horizontal="center"/>
    </xf>
    <xf numFmtId="166" fontId="3" fillId="0" borderId="1" xfId="1" applyNumberFormat="1" applyFont="1" applyBorder="1" applyAlignment="1">
      <alignment horizontal="left" vertical="top" wrapText="1"/>
    </xf>
    <xf numFmtId="0" fontId="3" fillId="0" borderId="1" xfId="1" applyFont="1" applyBorder="1"/>
    <xf numFmtId="0" fontId="3" fillId="0" borderId="1" xfId="1" applyFont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wrapText="1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topLeftCell="A46" workbookViewId="0">
      <selection activeCell="D58" sqref="D58"/>
    </sheetView>
  </sheetViews>
  <sheetFormatPr defaultRowHeight="15" x14ac:dyDescent="0.25"/>
  <cols>
    <col min="1" max="1" width="58.28515625" customWidth="1"/>
    <col min="2" max="2" width="14.28515625" customWidth="1"/>
    <col min="3" max="3" width="14.42578125" customWidth="1"/>
    <col min="4" max="4" width="16.140625" customWidth="1"/>
    <col min="5" max="5" width="14" customWidth="1"/>
  </cols>
  <sheetData>
    <row r="1" spans="1:5" ht="15.75" x14ac:dyDescent="0.25">
      <c r="A1" s="29" t="s">
        <v>0</v>
      </c>
      <c r="B1" s="29"/>
      <c r="C1" s="29"/>
      <c r="D1" s="29"/>
      <c r="E1" s="29"/>
    </row>
    <row r="2" spans="1:5" ht="15.75" x14ac:dyDescent="0.25">
      <c r="A2" s="29" t="s">
        <v>55</v>
      </c>
      <c r="B2" s="29"/>
      <c r="C2" s="29"/>
      <c r="D2" s="29"/>
      <c r="E2" s="29"/>
    </row>
    <row r="3" spans="1:5" ht="15.75" x14ac:dyDescent="0.25">
      <c r="A3" s="3"/>
      <c r="B3" s="4"/>
      <c r="C3" s="3"/>
      <c r="D3" s="3"/>
      <c r="E3" s="6" t="s">
        <v>1</v>
      </c>
    </row>
    <row r="4" spans="1:5" ht="63" x14ac:dyDescent="0.25">
      <c r="A4" s="22" t="s">
        <v>2</v>
      </c>
      <c r="B4" s="23" t="s">
        <v>3</v>
      </c>
      <c r="C4" s="24" t="s">
        <v>4</v>
      </c>
      <c r="D4" s="25" t="s">
        <v>5</v>
      </c>
      <c r="E4" s="25" t="s">
        <v>6</v>
      </c>
    </row>
    <row r="5" spans="1:5" ht="15.75" x14ac:dyDescent="0.25">
      <c r="A5" s="26">
        <v>1</v>
      </c>
      <c r="B5" s="26">
        <v>2</v>
      </c>
      <c r="C5" s="26">
        <v>3</v>
      </c>
      <c r="D5" s="26">
        <v>4</v>
      </c>
      <c r="E5" s="26">
        <v>5</v>
      </c>
    </row>
    <row r="6" spans="1:5" ht="15.75" x14ac:dyDescent="0.25">
      <c r="A6" s="28" t="s">
        <v>7</v>
      </c>
      <c r="B6" s="28"/>
      <c r="C6" s="28"/>
      <c r="D6" s="28"/>
      <c r="E6" s="28"/>
    </row>
    <row r="7" spans="1:5" ht="15.75" x14ac:dyDescent="0.25">
      <c r="A7" s="14" t="s">
        <v>8</v>
      </c>
      <c r="B7" s="5">
        <f>B8+B11+B15+B19+B21+B23+B24+B26+B27+B29+B30+B10</f>
        <v>70683.399999999994</v>
      </c>
      <c r="C7" s="5">
        <f>C8+C11+C15+C19+C21+C23+C24+C26+C27+C29+C30+C10+C28</f>
        <v>73395.000000000029</v>
      </c>
      <c r="D7" s="19">
        <f t="shared" ref="D7:D29" si="0">C7/B7*100</f>
        <v>103.83626141357098</v>
      </c>
      <c r="E7" s="5">
        <f t="shared" ref="E7:E39" si="1">C7-B7</f>
        <v>2711.6000000000349</v>
      </c>
    </row>
    <row r="8" spans="1:5" ht="15.75" x14ac:dyDescent="0.25">
      <c r="A8" s="15" t="s">
        <v>9</v>
      </c>
      <c r="B8" s="10">
        <f>SUM(B9:B9)</f>
        <v>16652.400000000001</v>
      </c>
      <c r="C8" s="10">
        <f>SUM(C9:C9)</f>
        <v>18320.599999999999</v>
      </c>
      <c r="D8" s="19">
        <f t="shared" si="0"/>
        <v>110.01777521558451</v>
      </c>
      <c r="E8" s="5">
        <f t="shared" si="1"/>
        <v>1668.1999999999971</v>
      </c>
    </row>
    <row r="9" spans="1:5" ht="15.75" x14ac:dyDescent="0.25">
      <c r="A9" s="14" t="s">
        <v>10</v>
      </c>
      <c r="B9" s="10">
        <v>16652.400000000001</v>
      </c>
      <c r="C9" s="11">
        <v>18320.599999999999</v>
      </c>
      <c r="D9" s="19">
        <f t="shared" si="0"/>
        <v>110.01777521558451</v>
      </c>
      <c r="E9" s="5">
        <f t="shared" si="1"/>
        <v>1668.1999999999971</v>
      </c>
    </row>
    <row r="10" spans="1:5" ht="31.5" x14ac:dyDescent="0.25">
      <c r="A10" s="15" t="s">
        <v>11</v>
      </c>
      <c r="B10" s="5">
        <v>6683</v>
      </c>
      <c r="C10" s="11">
        <v>7137.6</v>
      </c>
      <c r="D10" s="19">
        <f t="shared" si="0"/>
        <v>106.80233428101154</v>
      </c>
      <c r="E10" s="5">
        <f t="shared" si="1"/>
        <v>454.60000000000036</v>
      </c>
    </row>
    <row r="11" spans="1:5" ht="15.75" x14ac:dyDescent="0.25">
      <c r="A11" s="14" t="s">
        <v>12</v>
      </c>
      <c r="B11" s="10">
        <f>SUM(B12:B14)</f>
        <v>12491.9</v>
      </c>
      <c r="C11" s="10">
        <f>SUM(C12:C14)</f>
        <v>13244.400000000001</v>
      </c>
      <c r="D11" s="19">
        <f t="shared" si="0"/>
        <v>106.02390348946118</v>
      </c>
      <c r="E11" s="5">
        <f t="shared" si="1"/>
        <v>752.50000000000182</v>
      </c>
    </row>
    <row r="12" spans="1:5" ht="31.5" x14ac:dyDescent="0.25">
      <c r="A12" s="15" t="s">
        <v>13</v>
      </c>
      <c r="B12" s="10">
        <v>2823.9</v>
      </c>
      <c r="C12" s="11">
        <v>2928.9</v>
      </c>
      <c r="D12" s="19">
        <f t="shared" si="0"/>
        <v>103.71826197811538</v>
      </c>
      <c r="E12" s="5">
        <f t="shared" si="1"/>
        <v>105</v>
      </c>
    </row>
    <row r="13" spans="1:5" ht="31.5" x14ac:dyDescent="0.25">
      <c r="A13" s="15" t="s">
        <v>14</v>
      </c>
      <c r="B13" s="10">
        <v>1731</v>
      </c>
      <c r="C13" s="11">
        <v>1772.4</v>
      </c>
      <c r="D13" s="19">
        <f t="shared" si="0"/>
        <v>102.39168110918544</v>
      </c>
      <c r="E13" s="5">
        <f t="shared" si="1"/>
        <v>41.400000000000091</v>
      </c>
    </row>
    <row r="14" spans="1:5" ht="15.75" x14ac:dyDescent="0.25">
      <c r="A14" s="15" t="s">
        <v>15</v>
      </c>
      <c r="B14" s="10">
        <v>7937</v>
      </c>
      <c r="C14" s="11">
        <v>8543.1</v>
      </c>
      <c r="D14" s="19">
        <f t="shared" si="0"/>
        <v>107.63638654403427</v>
      </c>
      <c r="E14" s="5">
        <f t="shared" si="1"/>
        <v>606.10000000000036</v>
      </c>
    </row>
    <row r="15" spans="1:5" ht="15.75" x14ac:dyDescent="0.25">
      <c r="A15" s="14" t="s">
        <v>16</v>
      </c>
      <c r="B15" s="10">
        <f>SUM(B16:B18)</f>
        <v>16012.5</v>
      </c>
      <c r="C15" s="10">
        <f>SUM(C16:C18)</f>
        <v>15486</v>
      </c>
      <c r="D15" s="19">
        <f t="shared" si="0"/>
        <v>96.711943793911004</v>
      </c>
      <c r="E15" s="5">
        <f t="shared" si="1"/>
        <v>-526.5</v>
      </c>
    </row>
    <row r="16" spans="1:5" ht="15.75" x14ac:dyDescent="0.25">
      <c r="A16" s="15" t="s">
        <v>17</v>
      </c>
      <c r="B16" s="10">
        <v>735</v>
      </c>
      <c r="C16" s="11">
        <v>968.2</v>
      </c>
      <c r="D16" s="19">
        <f t="shared" si="0"/>
        <v>131.72789115646259</v>
      </c>
      <c r="E16" s="5">
        <f t="shared" si="1"/>
        <v>233.20000000000005</v>
      </c>
    </row>
    <row r="17" spans="1:5" ht="15.75" x14ac:dyDescent="0.25">
      <c r="A17" s="15" t="s">
        <v>18</v>
      </c>
      <c r="B17" s="10">
        <v>7981</v>
      </c>
      <c r="C17" s="11">
        <v>8029.4</v>
      </c>
      <c r="D17" s="19">
        <f t="shared" si="0"/>
        <v>100.6064402957023</v>
      </c>
      <c r="E17" s="5">
        <f t="shared" si="1"/>
        <v>48.399999999999636</v>
      </c>
    </row>
    <row r="18" spans="1:5" ht="15.75" x14ac:dyDescent="0.25">
      <c r="A18" s="14" t="s">
        <v>19</v>
      </c>
      <c r="B18" s="10">
        <v>7296.5</v>
      </c>
      <c r="C18" s="11">
        <v>6488.4</v>
      </c>
      <c r="D18" s="19">
        <f t="shared" si="0"/>
        <v>88.924826971835799</v>
      </c>
      <c r="E18" s="5">
        <f t="shared" si="1"/>
        <v>-808.10000000000036</v>
      </c>
    </row>
    <row r="19" spans="1:5" ht="31.5" x14ac:dyDescent="0.25">
      <c r="A19" s="15" t="s">
        <v>20</v>
      </c>
      <c r="B19" s="10">
        <f>SUM(B20:B20)</f>
        <v>67</v>
      </c>
      <c r="C19" s="10">
        <f>SUM(C20:C20)</f>
        <v>3.5</v>
      </c>
      <c r="D19" s="19">
        <f t="shared" si="0"/>
        <v>5.2238805970149249</v>
      </c>
      <c r="E19" s="5">
        <f t="shared" si="1"/>
        <v>-63.5</v>
      </c>
    </row>
    <row r="20" spans="1:5" ht="15.75" x14ac:dyDescent="0.25">
      <c r="A20" s="15" t="s">
        <v>21</v>
      </c>
      <c r="B20" s="10">
        <v>67</v>
      </c>
      <c r="C20" s="11">
        <v>3.5</v>
      </c>
      <c r="D20" s="19">
        <f t="shared" si="0"/>
        <v>5.2238805970149249</v>
      </c>
      <c r="E20" s="5">
        <f t="shared" si="1"/>
        <v>-63.5</v>
      </c>
    </row>
    <row r="21" spans="1:5" ht="15.75" x14ac:dyDescent="0.25">
      <c r="A21" s="14" t="s">
        <v>22</v>
      </c>
      <c r="B21" s="10">
        <f>B22</f>
        <v>1630</v>
      </c>
      <c r="C21" s="10">
        <f>C22</f>
        <v>1690.6</v>
      </c>
      <c r="D21" s="19">
        <f t="shared" si="0"/>
        <v>103.71779141104294</v>
      </c>
      <c r="E21" s="5">
        <f t="shared" si="1"/>
        <v>60.599999999999909</v>
      </c>
    </row>
    <row r="22" spans="1:5" ht="47.25" x14ac:dyDescent="0.25">
      <c r="A22" s="15" t="s">
        <v>23</v>
      </c>
      <c r="B22" s="10">
        <v>1630</v>
      </c>
      <c r="C22" s="11">
        <v>1690.6</v>
      </c>
      <c r="D22" s="19">
        <f t="shared" si="0"/>
        <v>103.71779141104294</v>
      </c>
      <c r="E22" s="5">
        <f t="shared" si="1"/>
        <v>60.599999999999909</v>
      </c>
    </row>
    <row r="23" spans="1:5" ht="31.5" x14ac:dyDescent="0.25">
      <c r="A23" s="15" t="s">
        <v>24</v>
      </c>
      <c r="B23" s="10">
        <v>16346.6</v>
      </c>
      <c r="C23" s="10">
        <v>16291.1</v>
      </c>
      <c r="D23" s="19">
        <f t="shared" si="0"/>
        <v>99.660479855138078</v>
      </c>
      <c r="E23" s="5">
        <f t="shared" si="1"/>
        <v>-55.5</v>
      </c>
    </row>
    <row r="24" spans="1:5" ht="15.75" x14ac:dyDescent="0.25">
      <c r="A24" s="14" t="s">
        <v>25</v>
      </c>
      <c r="B24" s="10">
        <f>B25</f>
        <v>330</v>
      </c>
      <c r="C24" s="10">
        <f>C25</f>
        <v>383.9</v>
      </c>
      <c r="D24" s="19">
        <f t="shared" si="0"/>
        <v>116.33333333333333</v>
      </c>
      <c r="E24" s="5">
        <f t="shared" si="1"/>
        <v>53.899999999999977</v>
      </c>
    </row>
    <row r="25" spans="1:5" ht="15.75" x14ac:dyDescent="0.25">
      <c r="A25" s="15" t="s">
        <v>26</v>
      </c>
      <c r="B25" s="10">
        <v>330</v>
      </c>
      <c r="C25" s="10">
        <v>383.9</v>
      </c>
      <c r="D25" s="19">
        <f t="shared" si="0"/>
        <v>116.33333333333333</v>
      </c>
      <c r="E25" s="5">
        <f t="shared" si="1"/>
        <v>53.899999999999977</v>
      </c>
    </row>
    <row r="26" spans="1:5" ht="31.5" x14ac:dyDescent="0.25">
      <c r="A26" s="20" t="s">
        <v>27</v>
      </c>
      <c r="B26" s="10">
        <v>300</v>
      </c>
      <c r="C26" s="10">
        <v>394.5</v>
      </c>
      <c r="D26" s="19">
        <f t="shared" si="0"/>
        <v>131.5</v>
      </c>
      <c r="E26" s="5">
        <f t="shared" si="1"/>
        <v>94.5</v>
      </c>
    </row>
    <row r="27" spans="1:5" ht="31.5" x14ac:dyDescent="0.25">
      <c r="A27" s="15" t="s">
        <v>28</v>
      </c>
      <c r="B27" s="10">
        <v>80</v>
      </c>
      <c r="C27" s="10">
        <v>219.1</v>
      </c>
      <c r="D27" s="19">
        <f t="shared" si="0"/>
        <v>273.875</v>
      </c>
      <c r="E27" s="5">
        <f t="shared" si="1"/>
        <v>139.1</v>
      </c>
    </row>
    <row r="28" spans="1:5" ht="52.5" customHeight="1" x14ac:dyDescent="0.25">
      <c r="A28" s="15" t="s">
        <v>56</v>
      </c>
      <c r="B28" s="10"/>
      <c r="C28" s="10">
        <v>57.3</v>
      </c>
      <c r="D28" s="19"/>
      <c r="E28" s="5"/>
    </row>
    <row r="29" spans="1:5" ht="15.75" x14ac:dyDescent="0.25">
      <c r="A29" s="14" t="s">
        <v>29</v>
      </c>
      <c r="B29" s="10">
        <v>90</v>
      </c>
      <c r="C29" s="10">
        <v>91.6</v>
      </c>
      <c r="D29" s="19">
        <f t="shared" si="0"/>
        <v>101.77777777777777</v>
      </c>
      <c r="E29" s="5">
        <f t="shared" si="1"/>
        <v>1.5999999999999943</v>
      </c>
    </row>
    <row r="30" spans="1:5" ht="15.75" x14ac:dyDescent="0.25">
      <c r="A30" s="14" t="s">
        <v>30</v>
      </c>
      <c r="B30" s="10"/>
      <c r="C30" s="10">
        <v>74.8</v>
      </c>
      <c r="D30" s="19"/>
      <c r="E30" s="5">
        <f t="shared" si="1"/>
        <v>74.8</v>
      </c>
    </row>
    <row r="31" spans="1:5" ht="15.75" x14ac:dyDescent="0.25">
      <c r="A31" s="21" t="s">
        <v>31</v>
      </c>
      <c r="B31" s="10">
        <f>B32+B33+B34+B35+B36+B37+B38</f>
        <v>374552.00000000006</v>
      </c>
      <c r="C31" s="10">
        <f>C32+C33+C34+C35+C36+C37+C38</f>
        <v>371166.4</v>
      </c>
      <c r="D31" s="19">
        <f t="shared" ref="D31:D39" si="2">C31/B31*100</f>
        <v>99.096093466327758</v>
      </c>
      <c r="E31" s="5">
        <f t="shared" si="1"/>
        <v>-3385.6000000000349</v>
      </c>
    </row>
    <row r="32" spans="1:5" ht="15.75" x14ac:dyDescent="0.25">
      <c r="A32" s="16" t="s">
        <v>32</v>
      </c>
      <c r="B32" s="7">
        <v>99447.1</v>
      </c>
      <c r="C32" s="7">
        <v>99447.1</v>
      </c>
      <c r="D32" s="19">
        <f t="shared" si="2"/>
        <v>100</v>
      </c>
      <c r="E32" s="5">
        <f t="shared" si="1"/>
        <v>0</v>
      </c>
    </row>
    <row r="33" spans="1:5" ht="31.5" x14ac:dyDescent="0.25">
      <c r="A33" s="16" t="s">
        <v>33</v>
      </c>
      <c r="B33" s="7">
        <v>55320.1</v>
      </c>
      <c r="C33" s="7">
        <v>55320.1</v>
      </c>
      <c r="D33" s="19">
        <f t="shared" si="2"/>
        <v>100</v>
      </c>
      <c r="E33" s="5">
        <f t="shared" si="1"/>
        <v>0</v>
      </c>
    </row>
    <row r="34" spans="1:5" ht="15.75" x14ac:dyDescent="0.25">
      <c r="A34" s="16" t="s">
        <v>34</v>
      </c>
      <c r="B34" s="10">
        <v>31926.7</v>
      </c>
      <c r="C34" s="10">
        <v>31926.7</v>
      </c>
      <c r="D34" s="19">
        <f t="shared" si="2"/>
        <v>100</v>
      </c>
      <c r="E34" s="5">
        <f t="shared" si="1"/>
        <v>0</v>
      </c>
    </row>
    <row r="35" spans="1:5" ht="15.75" x14ac:dyDescent="0.25">
      <c r="A35" s="16" t="s">
        <v>35</v>
      </c>
      <c r="B35" s="10">
        <v>186995.4</v>
      </c>
      <c r="C35" s="10">
        <v>186809.7</v>
      </c>
      <c r="D35" s="19">
        <f t="shared" si="2"/>
        <v>99.900692744313503</v>
      </c>
      <c r="E35" s="5">
        <f t="shared" si="1"/>
        <v>-185.69999999998254</v>
      </c>
    </row>
    <row r="36" spans="1:5" ht="15.75" x14ac:dyDescent="0.25">
      <c r="A36" s="16" t="s">
        <v>36</v>
      </c>
      <c r="B36" s="9">
        <v>862.7</v>
      </c>
      <c r="C36" s="9">
        <v>862.7</v>
      </c>
      <c r="D36" s="19">
        <f t="shared" si="2"/>
        <v>100</v>
      </c>
      <c r="E36" s="5">
        <f t="shared" si="1"/>
        <v>0</v>
      </c>
    </row>
    <row r="37" spans="1:5" ht="94.5" x14ac:dyDescent="0.25">
      <c r="A37" s="17" t="s">
        <v>37</v>
      </c>
      <c r="B37" s="5"/>
      <c r="C37" s="5">
        <v>117</v>
      </c>
      <c r="D37" s="19"/>
      <c r="E37" s="5">
        <f t="shared" si="1"/>
        <v>117</v>
      </c>
    </row>
    <row r="38" spans="1:5" ht="47.25" x14ac:dyDescent="0.25">
      <c r="A38" s="17" t="s">
        <v>38</v>
      </c>
      <c r="B38" s="5"/>
      <c r="C38" s="5">
        <v>-3316.9</v>
      </c>
      <c r="D38" s="19"/>
      <c r="E38" s="5">
        <f t="shared" si="1"/>
        <v>-3316.9</v>
      </c>
    </row>
    <row r="39" spans="1:5" ht="15.75" x14ac:dyDescent="0.25">
      <c r="A39" s="16" t="s">
        <v>39</v>
      </c>
      <c r="B39" s="5">
        <f>B7+B31</f>
        <v>445235.4</v>
      </c>
      <c r="C39" s="5">
        <f>C7+C31</f>
        <v>444561.4</v>
      </c>
      <c r="D39" s="19">
        <f t="shared" si="2"/>
        <v>99.848619404476821</v>
      </c>
      <c r="E39" s="5">
        <f t="shared" si="1"/>
        <v>-674</v>
      </c>
    </row>
    <row r="40" spans="1:5" ht="15.75" x14ac:dyDescent="0.25">
      <c r="A40" s="28" t="s">
        <v>40</v>
      </c>
      <c r="B40" s="28"/>
      <c r="C40" s="28"/>
      <c r="D40" s="28"/>
      <c r="E40" s="28"/>
    </row>
    <row r="41" spans="1:5" ht="15.75" x14ac:dyDescent="0.25">
      <c r="A41" s="18" t="s">
        <v>41</v>
      </c>
      <c r="B41" s="8">
        <f>61255.8-232.8</f>
        <v>61023</v>
      </c>
      <c r="C41" s="8">
        <f>60976.7-232.8</f>
        <v>60743.899999999994</v>
      </c>
      <c r="D41" s="19">
        <f>C41/B41*100</f>
        <v>99.542631466823977</v>
      </c>
      <c r="E41" s="5">
        <f>C41-B41</f>
        <v>-279.10000000000582</v>
      </c>
    </row>
    <row r="42" spans="1:5" ht="15.75" x14ac:dyDescent="0.25">
      <c r="A42" s="17" t="s">
        <v>42</v>
      </c>
      <c r="B42" s="8">
        <v>917.4</v>
      </c>
      <c r="C42" s="8">
        <v>917.4</v>
      </c>
      <c r="D42" s="19">
        <f t="shared" ref="D42:D53" si="3">C42/B42*100</f>
        <v>100</v>
      </c>
      <c r="E42" s="5">
        <f t="shared" ref="E42:E53" si="4">C42-B42</f>
        <v>0</v>
      </c>
    </row>
    <row r="43" spans="1:5" ht="31.5" x14ac:dyDescent="0.25">
      <c r="A43" s="17" t="s">
        <v>43</v>
      </c>
      <c r="B43" s="8">
        <v>2310.1</v>
      </c>
      <c r="C43" s="8">
        <v>2255.8000000000002</v>
      </c>
      <c r="D43" s="19">
        <f t="shared" si="3"/>
        <v>97.649452404657822</v>
      </c>
      <c r="E43" s="5">
        <f t="shared" si="4"/>
        <v>-54.299999999999727</v>
      </c>
    </row>
    <row r="44" spans="1:5" ht="15.75" x14ac:dyDescent="0.25">
      <c r="A44" s="17" t="s">
        <v>44</v>
      </c>
      <c r="B44" s="8">
        <v>9837.7999999999993</v>
      </c>
      <c r="C44" s="8">
        <v>9467.1</v>
      </c>
      <c r="D44" s="19">
        <f t="shared" si="3"/>
        <v>96.231881111630656</v>
      </c>
      <c r="E44" s="5">
        <f t="shared" si="4"/>
        <v>-370.69999999999891</v>
      </c>
    </row>
    <row r="45" spans="1:5" ht="15.75" x14ac:dyDescent="0.25">
      <c r="A45" s="17" t="s">
        <v>45</v>
      </c>
      <c r="B45" s="8">
        <v>17828.5</v>
      </c>
      <c r="C45" s="8">
        <v>17033.599999999999</v>
      </c>
      <c r="D45" s="19">
        <f t="shared" si="3"/>
        <v>95.541408419104229</v>
      </c>
      <c r="E45" s="5">
        <f t="shared" si="4"/>
        <v>-794.90000000000146</v>
      </c>
    </row>
    <row r="46" spans="1:5" ht="15.75" x14ac:dyDescent="0.25">
      <c r="A46" s="17" t="s">
        <v>46</v>
      </c>
      <c r="B46" s="8">
        <v>202662.3</v>
      </c>
      <c r="C46" s="8">
        <v>201892.5</v>
      </c>
      <c r="D46" s="19">
        <f t="shared" si="3"/>
        <v>99.620156289551645</v>
      </c>
      <c r="E46" s="5">
        <f t="shared" si="4"/>
        <v>-769.79999999998836</v>
      </c>
    </row>
    <row r="47" spans="1:5" ht="15.75" x14ac:dyDescent="0.25">
      <c r="A47" s="17" t="s">
        <v>47</v>
      </c>
      <c r="B47" s="8">
        <v>50914.9</v>
      </c>
      <c r="C47" s="8">
        <v>50894.1</v>
      </c>
      <c r="D47" s="19">
        <f t="shared" si="3"/>
        <v>99.959147518702778</v>
      </c>
      <c r="E47" s="5">
        <f t="shared" si="4"/>
        <v>-20.80000000000291</v>
      </c>
    </row>
    <row r="48" spans="1:5" ht="15.75" x14ac:dyDescent="0.25">
      <c r="A48" s="17" t="s">
        <v>48</v>
      </c>
      <c r="B48" s="8">
        <v>96677.4</v>
      </c>
      <c r="C48" s="8">
        <v>96395.8</v>
      </c>
      <c r="D48" s="19">
        <f t="shared" si="3"/>
        <v>99.708721997074818</v>
      </c>
      <c r="E48" s="5">
        <f t="shared" si="4"/>
        <v>-281.59999999999127</v>
      </c>
    </row>
    <row r="49" spans="1:5" ht="15.75" x14ac:dyDescent="0.25">
      <c r="A49" s="17" t="s">
        <v>49</v>
      </c>
      <c r="B49" s="8">
        <v>3384.3</v>
      </c>
      <c r="C49" s="8">
        <v>3384.2</v>
      </c>
      <c r="D49" s="19">
        <f t="shared" si="3"/>
        <v>99.997045179209863</v>
      </c>
      <c r="E49" s="5">
        <f t="shared" si="4"/>
        <v>-0.1000000000003638</v>
      </c>
    </row>
    <row r="50" spans="1:5" ht="15.75" x14ac:dyDescent="0.25">
      <c r="A50" s="17" t="s">
        <v>50</v>
      </c>
      <c r="B50" s="8">
        <v>5851.6</v>
      </c>
      <c r="C50" s="8">
        <v>5851.6</v>
      </c>
      <c r="D50" s="19">
        <f t="shared" si="3"/>
        <v>100</v>
      </c>
      <c r="E50" s="5">
        <f t="shared" si="4"/>
        <v>0</v>
      </c>
    </row>
    <row r="51" spans="1:5" ht="31.5" x14ac:dyDescent="0.25">
      <c r="A51" s="17" t="s">
        <v>51</v>
      </c>
      <c r="B51" s="8">
        <v>0.1</v>
      </c>
      <c r="C51" s="8">
        <v>0.1</v>
      </c>
      <c r="D51" s="19">
        <f t="shared" si="3"/>
        <v>100</v>
      </c>
      <c r="E51" s="5">
        <f t="shared" si="4"/>
        <v>0</v>
      </c>
    </row>
    <row r="52" spans="1:5" ht="15.75" x14ac:dyDescent="0.25">
      <c r="A52" s="21" t="s">
        <v>52</v>
      </c>
      <c r="B52" s="5">
        <f>SUM(B41:B51)</f>
        <v>451407.39999999997</v>
      </c>
      <c r="C52" s="5">
        <f>SUM(C41:C51)</f>
        <v>448836.09999999992</v>
      </c>
      <c r="D52" s="19">
        <f t="shared" si="3"/>
        <v>99.430381513462109</v>
      </c>
      <c r="E52" s="5">
        <f t="shared" si="4"/>
        <v>-2571.3000000000466</v>
      </c>
    </row>
    <row r="53" spans="1:5" ht="31.5" x14ac:dyDescent="0.25">
      <c r="A53" s="27" t="s">
        <v>53</v>
      </c>
      <c r="B53" s="5">
        <f>B39-B52</f>
        <v>-6171.9999999999418</v>
      </c>
      <c r="C53" s="5">
        <f>C39-C52</f>
        <v>-4274.6999999998952</v>
      </c>
      <c r="D53" s="19">
        <f t="shared" si="3"/>
        <v>69.259559300063771</v>
      </c>
      <c r="E53" s="5">
        <f t="shared" si="4"/>
        <v>1897.3000000000466</v>
      </c>
    </row>
    <row r="54" spans="1:5" ht="15.75" x14ac:dyDescent="0.25">
      <c r="A54" s="1"/>
      <c r="B54" s="2"/>
      <c r="C54" s="2"/>
      <c r="D54" s="2"/>
      <c r="E54" s="1"/>
    </row>
    <row r="55" spans="1:5" ht="15.75" x14ac:dyDescent="0.25">
      <c r="A55" s="1"/>
      <c r="B55" s="2"/>
      <c r="C55" s="2"/>
      <c r="D55" s="2"/>
      <c r="E55" s="1"/>
    </row>
    <row r="56" spans="1:5" ht="15.75" x14ac:dyDescent="0.25">
      <c r="A56" s="12" t="s">
        <v>57</v>
      </c>
      <c r="B56" s="2"/>
      <c r="C56" s="2"/>
      <c r="D56" s="2"/>
      <c r="E56" s="1"/>
    </row>
    <row r="57" spans="1:5" ht="15.75" x14ac:dyDescent="0.25">
      <c r="A57" s="13" t="s">
        <v>54</v>
      </c>
      <c r="B57" s="2"/>
      <c r="C57" s="2"/>
      <c r="D57" s="12" t="s">
        <v>58</v>
      </c>
      <c r="E57" s="1"/>
    </row>
  </sheetData>
  <mergeCells count="4">
    <mergeCell ref="A40:E40"/>
    <mergeCell ref="A6:E6"/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2018-06-05T12:05:12Z</dcterms:modified>
</cp:coreProperties>
</file>