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80" windowWidth="9720" windowHeight="726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F66" i="4" l="1"/>
  <c r="E86" i="4"/>
  <c r="F86" i="4"/>
  <c r="D86" i="4"/>
  <c r="F50" i="4"/>
  <c r="E81" i="4" l="1"/>
  <c r="F81" i="4"/>
  <c r="D81" i="4"/>
  <c r="G82" i="4"/>
  <c r="G83" i="4"/>
  <c r="E71" i="4"/>
  <c r="F71" i="4"/>
  <c r="D71" i="4"/>
  <c r="G74" i="4"/>
  <c r="F23" i="4"/>
  <c r="F22" i="4" s="1"/>
  <c r="E37" i="4"/>
  <c r="F37" i="4"/>
  <c r="D37" i="4"/>
  <c r="E48" i="4" l="1"/>
  <c r="F48" i="4"/>
  <c r="D48" i="4"/>
  <c r="E46" i="4"/>
  <c r="F46" i="4"/>
  <c r="D46" i="4"/>
  <c r="F17" i="4"/>
  <c r="F45" i="4" l="1"/>
  <c r="E45" i="4"/>
  <c r="D45" i="4"/>
  <c r="G84" i="4"/>
  <c r="E76" i="4"/>
  <c r="F76" i="4"/>
  <c r="D76" i="4"/>
  <c r="G80" i="4"/>
  <c r="G72" i="4"/>
  <c r="E68" i="4"/>
  <c r="F68" i="4"/>
  <c r="D68" i="4"/>
  <c r="E50" i="4"/>
  <c r="D50" i="4"/>
  <c r="E23" i="4"/>
  <c r="D23" i="4"/>
  <c r="E67" i="4" l="1"/>
  <c r="D67" i="4"/>
  <c r="F67" i="4"/>
  <c r="G68" i="4"/>
  <c r="G75" i="4" l="1"/>
  <c r="G44" i="4"/>
  <c r="E58" i="4" l="1"/>
  <c r="F58" i="4"/>
  <c r="D58" i="4"/>
  <c r="G18" i="4"/>
  <c r="G19" i="4"/>
  <c r="G20" i="4"/>
  <c r="G21" i="4"/>
  <c r="E17" i="4"/>
  <c r="E16" i="4" s="1"/>
  <c r="F16" i="4"/>
  <c r="D17" i="4"/>
  <c r="D16" i="4" s="1"/>
  <c r="G27" i="4"/>
  <c r="G16" i="4" l="1"/>
  <c r="G17" i="4"/>
  <c r="E22" i="4"/>
  <c r="D22" i="4"/>
  <c r="F36" i="4" l="1"/>
  <c r="G26" i="4"/>
  <c r="D30" i="4" l="1"/>
  <c r="E30" i="4"/>
  <c r="D14" i="4"/>
  <c r="E14" i="4"/>
  <c r="F54" i="4"/>
  <c r="F53" i="4" s="1"/>
  <c r="E54" i="4"/>
  <c r="E53" i="4" s="1"/>
  <c r="D54" i="4"/>
  <c r="D53" i="4" s="1"/>
  <c r="G55" i="4"/>
  <c r="G56" i="4"/>
  <c r="D43" i="4"/>
  <c r="D36" i="4"/>
  <c r="D34" i="4"/>
  <c r="D32" i="4"/>
  <c r="G73" i="4"/>
  <c r="F14" i="4"/>
  <c r="G29" i="4"/>
  <c r="F30" i="4"/>
  <c r="F32" i="4"/>
  <c r="F34" i="4"/>
  <c r="F43" i="4"/>
  <c r="E32" i="4"/>
  <c r="E34" i="4"/>
  <c r="E36" i="4"/>
  <c r="E43" i="4"/>
  <c r="G15" i="4"/>
  <c r="G85" i="4"/>
  <c r="G24" i="4"/>
  <c r="G28" i="4"/>
  <c r="G35" i="4"/>
  <c r="G62" i="4"/>
  <c r="G79" i="4"/>
  <c r="G78" i="4"/>
  <c r="G77" i="4"/>
  <c r="G69" i="4"/>
  <c r="G64" i="4"/>
  <c r="G60" i="4"/>
  <c r="G57" i="4"/>
  <c r="G40" i="4"/>
  <c r="G38" i="4"/>
  <c r="G33" i="4"/>
  <c r="G31" i="4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G71" i="4"/>
  <c r="G23" i="4"/>
  <c r="E13" i="4" l="1"/>
  <c r="D13" i="4"/>
  <c r="F13" i="4"/>
  <c r="G67" i="4"/>
  <c r="G43" i="4"/>
  <c r="G81" i="4"/>
  <c r="G32" i="4"/>
  <c r="G30" i="4"/>
  <c r="G36" i="4"/>
  <c r="G54" i="4"/>
  <c r="G34" i="4"/>
  <c r="G14" i="4"/>
  <c r="G76" i="4"/>
  <c r="D66" i="4"/>
  <c r="G58" i="4"/>
  <c r="G22" i="4"/>
  <c r="F52" i="3"/>
  <c r="D11" i="3"/>
  <c r="D10" i="3" s="1"/>
  <c r="G37" i="4"/>
  <c r="F31" i="3"/>
  <c r="F22" i="3"/>
  <c r="E37" i="3"/>
  <c r="E66" i="4" l="1"/>
  <c r="E12" i="4" s="1"/>
  <c r="F12" i="4"/>
  <c r="D12" i="4"/>
  <c r="G53" i="4"/>
  <c r="F37" i="3"/>
  <c r="E11" i="3"/>
  <c r="G66" i="4" l="1"/>
  <c r="F11" i="3"/>
  <c r="E10" i="3"/>
  <c r="F10" i="3" s="1"/>
  <c r="G12" i="4"/>
  <c r="G13" i="4"/>
</calcChain>
</file>

<file path=xl/sharedStrings.xml><?xml version="1.0" encoding="utf-8"?>
<sst xmlns="http://schemas.openxmlformats.org/spreadsheetml/2006/main" count="395" uniqueCount="297">
  <si>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</si>
  <si>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</si>
  <si>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</si>
  <si>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</si>
  <si>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</si>
  <si>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</si>
  <si>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</si>
  <si>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</si>
  <si>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</si>
  <si>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</si>
  <si>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</si>
  <si>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</si>
  <si>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</si>
  <si>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</si>
  <si>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</si>
  <si>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</si>
  <si>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</si>
  <si>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</si>
  <si>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</si>
  <si>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</si>
  <si>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</si>
  <si>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</si>
  <si>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</si>
  <si>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</si>
  <si>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</si>
  <si>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</si>
  <si>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</si>
  <si>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</si>
  <si>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</si>
  <si>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</si>
  <si>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</si>
  <si>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</si>
  <si>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</si>
  <si>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</si>
  <si>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</si>
  <si>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</si>
  <si>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</si>
  <si>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</si>
  <si>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</si>
  <si>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</si>
  <si>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</si>
  <si>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</si>
  <si>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</si>
  <si>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</si>
  <si>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</si>
  <si>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</si>
  <si>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</si>
  <si>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</si>
  <si>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</si>
  <si>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</si>
  <si>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</si>
  <si>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</si>
  <si>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</si>
  <si>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</si>
  <si>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</si>
  <si>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</si>
  <si>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</si>
  <si>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</si>
  <si>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</si>
  <si>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</si>
  <si>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</si>
  <si>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</si>
  <si>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</si>
  <si>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</si>
  <si>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</si>
  <si>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</si>
  <si>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</si>
  <si>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</si>
  <si>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</si>
  <si>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</si>
  <si>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</si>
  <si>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</si>
  <si>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</si>
  <si>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</si>
  <si>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</si>
  <si>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</si>
  <si>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</si>
  <si>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</si>
  <si>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</si>
  <si>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</si>
  <si>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</si>
  <si>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</si>
  <si>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</si>
  <si>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</si>
  <si>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</si>
  <si>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</si>
  <si>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</si>
  <si>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</si>
  <si>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</si>
  <si>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</si>
  <si>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</si>
  <si>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</si>
  <si>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</si>
  <si>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</si>
  <si>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</si>
  <si>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</si>
  <si>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</si>
  <si>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</si>
  <si>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</si>
  <si>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</si>
  <si>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</si>
  <si>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</si>
  <si>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</si>
  <si>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</si>
  <si>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</si>
  <si>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</si>
  <si>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</si>
  <si>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</si>
  <si>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</si>
  <si>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</si>
  <si>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</si>
  <si>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</si>
  <si>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</si>
  <si>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</si>
  <si>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</si>
  <si>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</si>
  <si>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</si>
  <si>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</si>
  <si>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</si>
  <si>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</si>
  <si>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</si>
  <si>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</si>
  <si>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</si>
  <si>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</si>
  <si>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</si>
  <si>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</si>
  <si>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</si>
  <si>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</si>
  <si>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</si>
  <si>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</si>
  <si>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</si>
  <si>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</si>
  <si>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</si>
  <si>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</si>
  <si>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</si>
  <si>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</si>
  <si>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</si>
  <si>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</si>
  <si>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</si>
  <si>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</si>
  <si>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</si>
  <si>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</si>
  <si>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</si>
  <si>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</si>
  <si>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</si>
  <si>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</si>
  <si>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</si>
  <si>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</si>
  <si>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</si>
  <si>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</si>
  <si>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</si>
  <si>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</si>
  <si>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</si>
  <si>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</si>
  <si>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</si>
  <si>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</si>
  <si>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</si>
  <si>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</si>
  <si>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</si>
  <si>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</si>
  <si>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</si>
  <si>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</si>
  <si>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</si>
  <si>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</si>
  <si>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</si>
  <si>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</si>
  <si>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</si>
  <si>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</si>
  <si>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</si>
  <si>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</si>
  <si>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</si>
  <si>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</si>
  <si>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</si>
  <si>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</si>
  <si>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</si>
  <si>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</si>
  <si>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</si>
  <si>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</si>
  <si>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</si>
  <si>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</si>
  <si>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</si>
  <si>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</si>
  <si>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</si>
  <si>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</si>
  <si>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</si>
  <si>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</si>
  <si>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</si>
  <si>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</si>
  <si>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</si>
  <si>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</si>
  <si>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</si>
  <si>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</si>
  <si>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</si>
  <si>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</si>
  <si>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</si>
  <si>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</si>
  <si>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1 14 0205005 0000 410</t>
  </si>
  <si>
    <t>Доходы от реализации иного имущества,  находящегося в   собственности муниципальных районов (за исключением  имущества  муниципальных бюджетных и автономных учреждений, а также и мущества муниципальных унитарных предприятий, в том числе казенных), в части реализации основных средств по указанному имуществу</t>
  </si>
  <si>
    <t>202 02000 00 0000 151</t>
  </si>
  <si>
    <t xml:space="preserve">Субсидии бюджетам субьектов Российской Федерации и муниципальных образований (межбюджетные субсидии) </t>
  </si>
  <si>
    <t>Прочие межбюджетные трансферты передаваемые бюджетам муниципальных районов</t>
  </si>
  <si>
    <t>1 16 28000 01 0000 140</t>
  </si>
  <si>
    <t xml:space="preserve">Денежные взыскания (штрафы) за нарушение законодательства в области санитарно-эпидемиологического благополучия человека и законодательства в сфере защиты прав потребителей 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</si>
  <si>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</si>
  <si>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 xml:space="preserve">Приложение №2 </t>
  </si>
  <si>
    <t>1 16 25000 00 0000 140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</si>
  <si>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</si>
  <si>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</si>
  <si>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</si>
  <si>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</si>
  <si>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</si>
  <si>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1 05 0101201 0000 110</t>
  </si>
  <si>
    <t>Налог, взымаемый с налогоплательщиков , выбравших в качестве объекта налогооблажения доходы(за налогвые периоды, истекшие до 1 января 2011 года)</t>
  </si>
  <si>
    <t>1 16 43000 00 0000 140</t>
  </si>
  <si>
    <t>Денежные взыскания (штрафы) за нарушение законодательства РФ об административных правонарушениях, предусмотренные статьей 20.25 Кодекса РФ об административных правонарушениях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</si>
  <si>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</si>
  <si>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</si>
  <si>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</si>
  <si>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</si>
  <si>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</si>
  <si>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</si>
  <si>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220</t>
  </si>
  <si>
    <t>1 16 2505 01 0000 140</t>
  </si>
  <si>
    <t>Акцизы по подакцизным товарам (продукции), производимые на территории РФ</t>
  </si>
  <si>
    <t>Налоги на товары (работы, услуги), реализуемые на территлрии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</si>
  <si>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</si>
  <si>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</si>
  <si>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</si>
  <si>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</si>
  <si>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Денежные взыскания (штрафы )  за нарушение законодательства в области охраны окружающей среды</t>
  </si>
  <si>
    <t>202 04014 05 0000 151</t>
  </si>
  <si>
    <t>Иные межбюджетные трансферты передаваемые бюджетам муниципальных районов из бюджетов поселений на осуществление части полномочий по решению вопросовместного значения в соответствии с заключенными договорами</t>
  </si>
  <si>
    <t>Утвержденный 
план за 2015 год</t>
  </si>
  <si>
    <t>1 05 00000 00 0000 110</t>
  </si>
  <si>
    <t>1 06 00000 00 0000 110</t>
  </si>
  <si>
    <t>1 07 00000 00 0000 110</t>
  </si>
  <si>
    <t>1 08 00000 00 0000 110</t>
  </si>
  <si>
    <t>1 11 00000 00 0000 120</t>
  </si>
  <si>
    <t>1 12 00000 00 0000 120</t>
  </si>
  <si>
    <t>1 16 00000 00 0000 140</t>
  </si>
  <si>
    <t>1 17 00000 00 0000 180</t>
  </si>
  <si>
    <t>200  00000 00 0000 151</t>
  </si>
  <si>
    <t>202  00000 00 0000 151</t>
  </si>
  <si>
    <t>1 05 0101101 0000 110</t>
  </si>
  <si>
    <t>8458</t>
  </si>
  <si>
    <t>78,5</t>
  </si>
  <si>
    <t>1 11 05013 10 0000 120</t>
  </si>
  <si>
    <t>15358,8</t>
  </si>
  <si>
    <t>63,9</t>
  </si>
  <si>
    <t>50287</t>
  </si>
  <si>
    <t>Дотации бюджетам субъектов Российской Федерации и муниципальных образований</t>
  </si>
  <si>
    <t>202 01000 05 0000 151</t>
  </si>
  <si>
    <t>Дотации бюджетам муниципальных районов на поддержку мер 
по обеспечению сбалансированности бюджетов</t>
  </si>
  <si>
    <t>202 02051 05 0000 151</t>
  </si>
  <si>
    <t>Субсидии бюджетам муниципальных районов на
 реализацию федеральных целевых программ</t>
  </si>
  <si>
    <t>202 02077 05 0000 151</t>
  </si>
  <si>
    <t>Субсидии бюджетам муниципальных районов на  на
 софинансирование капитальных вложений в объекты муниципальной собственности</t>
  </si>
  <si>
    <t>202 02215 05 0000 151</t>
  </si>
  <si>
    <t>Субсидии бюджетам муниципальных районов на создание в 
общеобразовательных организациях, расположенных в сельской местности, условий для занятий физической культурой и спортом</t>
  </si>
  <si>
    <t>741</t>
  </si>
  <si>
    <t>202 03119 05 0000 151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</si>
  <si>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</si>
  <si>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202 04052 05 0000 151</t>
  </si>
  <si>
    <t>Межбюджетные трансферты, передаваемые бюджетам мунииципальных  районов  на государственную поддержку муниципальных учреждений культуры, находящихся на территориях сельских поселений</t>
  </si>
  <si>
    <t>1 13 01000 00 0000 130</t>
  </si>
  <si>
    <t>1 13 01990 05 0000 130</t>
  </si>
  <si>
    <t>1 13 02000 00 0000 130</t>
  </si>
  <si>
    <t>1 13 02990 05 0000 130</t>
  </si>
  <si>
    <t>1 12 01001 00 0000 120</t>
  </si>
  <si>
    <t>1 13 00000 00 0000 130</t>
  </si>
  <si>
    <t>ДОХОДЫ ОТ ОКАЗАНИЯ ПЛАТНЫХ УСЛУГ (РАБОТ) И 
КОМПЕНСАЦИИ ЗАТРАТ ГОСУДАРСТВА</t>
  </si>
  <si>
    <t xml:space="preserve">Доходы от оказания платных услуг (работ)
</t>
  </si>
  <si>
    <t>Прочие доходы от оказания платных услуг (работ) получателями 
средств бюджетов муниципальных районов</t>
  </si>
  <si>
    <t>Доходы от реализации иного имущества, находящегося в собственности 
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</si>
  <si>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доходы от компенсации затрат бюджетов 
муниципальных районов</t>
  </si>
  <si>
    <t>1 11 05025 05 0000 120</t>
  </si>
  <si>
    <t>Доходы, получаемые в виде арендной платы, 
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</si>
  <si>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муниципальных 
районов на модернизацию региональных систем дошкольного образования</t>
  </si>
  <si>
    <t>202 02204 05 0000 151</t>
  </si>
  <si>
    <t>39553</t>
  </si>
  <si>
    <t>Межбюджетные трансферты, передаваемые
 бюджетам муниципальных районов на комплектование книжных фондов библиотек муниципальных образований</t>
  </si>
  <si>
    <t>Фактическое исполнение на 01.01.2016</t>
  </si>
  <si>
    <t>от"____"  ______________ 2016 г.  №____</t>
  </si>
  <si>
    <t>78065,7</t>
  </si>
  <si>
    <t>147135,5</t>
  </si>
  <si>
    <t>1269,6</t>
  </si>
  <si>
    <t>7186,2</t>
  </si>
  <si>
    <t>95,5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</si>
  <si>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</si>
  <si>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1 14 0601310 0000 410</t>
  </si>
  <si>
    <t>Возврат остатков субсидий, субвенций и
 иных межбюджетных трансфертов, имеющих целевое назначение , прошлых лет из бюджетов муниципальных районов</t>
  </si>
  <si>
    <t>ДОХОДЫ БЮДЖЕТОВ БЮДЖЕТНОЙ СИСТЕМЫ 
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</si>
  <si>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
районов от возврата бюджетными учреждениями остатков субсидий прошлых лет</t>
  </si>
  <si>
    <t>218 00000 00 0000 000</t>
  </si>
  <si>
    <t>218 05010 05 0000 180</t>
  </si>
  <si>
    <t xml:space="preserve">Доходы бюджета муниципального образования МО "Шовгеновский район" за 2015 год по кодам видов доходов, подвидов доходов,
 классификации операции
</t>
  </si>
  <si>
    <t>( в тысячах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</si>
</sst>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</font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8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9" fillId="0" borderId="0" xfId="0" applyFont="1"/>
    <xf numFmtId="0" fontId="1" fillId="0" borderId="1" xfId="0" applyFont="1" applyBorder="1" applyAlignment="1">
      <alignment vertical="top" wrapText="1"/>
    </xf>
    <xf numFmtId="0" fontId="0" fillId="0" borderId="7" xfId="0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6" fillId="0" borderId="0" xfId="0" applyFont="1" applyAlignment="1"/>
    <xf numFmtId="0" fontId="1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vertical="top" wrapText="1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49" fontId="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wrapText="1"/>
    </xf>
    <xf numFmtId="164" fontId="1" fillId="0" borderId="3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wrapText="1"/>
    </xf>
    <xf numFmtId="164" fontId="1" fillId="0" borderId="3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justify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/>
    </xf>
    <xf numFmtId="0" fontId="2" fillId="0" borderId="2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tabSelected="1" workbookViewId="0">
      <selection activeCell="I11" sqref="I11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7.7109375" customWidth="1"/>
    <col min="5" max="5" width="15.7109375" customWidth="1"/>
    <col min="6" max="6" width="20.28515625" customWidth="1"/>
    <col min="7" max="7" width="13.7109375" customWidth="1"/>
  </cols>
  <sheetData>
    <row r="1" spans="2:10" x14ac:dyDescent="0.2">
      <c r="B1" s="31"/>
      <c r="C1" s="39" t="s">
        <v>204</v>
      </c>
      <c r="D1" s="39"/>
      <c r="E1" s="39"/>
      <c r="F1" s="39"/>
      <c r="G1" s="39"/>
    </row>
    <row r="2" spans="2:10" x14ac:dyDescent="0.2">
      <c r="B2" s="31"/>
      <c r="C2" s="48"/>
      <c r="D2" s="48"/>
      <c r="E2" s="48"/>
      <c r="F2" s="48" t="s">
        <v>117</v>
      </c>
      <c r="G2" s="48"/>
    </row>
    <row r="3" spans="2:10" x14ac:dyDescent="0.2">
      <c r="B3" s="31"/>
      <c r="C3" s="48"/>
      <c r="D3" s="48"/>
      <c r="E3" s="48"/>
      <c r="F3" s="48" t="s">
        <v>102</v>
      </c>
      <c r="G3" s="48"/>
    </row>
    <row r="4" spans="2:10" x14ac:dyDescent="0.2">
      <c r="B4" s="31"/>
      <c r="C4" s="48"/>
      <c r="D4" s="48"/>
      <c r="E4" s="48"/>
      <c r="F4" s="48" t="s">
        <v>103</v>
      </c>
      <c r="G4" s="48"/>
    </row>
    <row r="5" spans="2:10" x14ac:dyDescent="0.2">
      <c r="B5" s="31"/>
      <c r="C5" s="39" t="s">
        <v>282</v>
      </c>
      <c r="D5" s="39"/>
      <c r="E5" s="39"/>
      <c r="F5" s="39"/>
      <c r="G5" s="39"/>
    </row>
    <row r="6" spans="2:10" x14ac:dyDescent="0.2">
      <c r="B6" s="31"/>
      <c r="C6" s="38"/>
      <c r="D6" s="38"/>
      <c r="E6" s="38"/>
      <c r="F6" s="31"/>
      <c r="G6" s="31"/>
    </row>
    <row r="7" spans="2:10" ht="15.75" x14ac:dyDescent="0.25">
      <c r="B7" s="41" t="s">
        <v>295</v>
      </c>
      <c r="C7" s="41"/>
      <c r="D7" s="41"/>
      <c r="E7" s="41"/>
      <c r="F7" s="41"/>
      <c r="G7" s="41"/>
    </row>
    <row r="8" spans="2:10" ht="15.75" x14ac:dyDescent="0.25">
      <c r="B8" s="41" t="s">
        <v>203</v>
      </c>
      <c r="C8" s="41"/>
      <c r="D8" s="41"/>
      <c r="E8" s="41"/>
      <c r="F8" s="41"/>
      <c r="G8" s="41"/>
    </row>
    <row r="9" spans="2:10" ht="15.75" x14ac:dyDescent="0.25">
      <c r="B9" s="41" t="s">
        <v>103</v>
      </c>
      <c r="C9" s="41"/>
      <c r="D9" s="41"/>
      <c r="E9" s="41"/>
      <c r="F9" s="41"/>
      <c r="G9" s="41"/>
    </row>
    <row r="10" spans="2:10" ht="15.75" x14ac:dyDescent="0.2">
      <c r="B10" s="49" t="s">
        <v>296</v>
      </c>
      <c r="C10" s="49"/>
      <c r="D10" s="49"/>
      <c r="E10" s="49"/>
      <c r="F10" s="49"/>
      <c r="G10" s="49"/>
    </row>
    <row r="11" spans="2:10" ht="78.75" x14ac:dyDescent="0.25">
      <c r="B11" s="36" t="s">
        <v>206</v>
      </c>
      <c r="C11" s="36" t="s">
        <v>207</v>
      </c>
      <c r="D11" s="20" t="s">
        <v>232</v>
      </c>
      <c r="E11" s="20" t="s">
        <v>208</v>
      </c>
      <c r="F11" s="51" t="s">
        <v>281</v>
      </c>
      <c r="G11" s="51" t="s">
        <v>209</v>
      </c>
      <c r="H11" s="2"/>
      <c r="I11" s="2"/>
      <c r="J11" s="2"/>
    </row>
    <row r="12" spans="2:10" ht="15.75" x14ac:dyDescent="0.25">
      <c r="B12" s="52" t="s">
        <v>2</v>
      </c>
      <c r="C12" s="52"/>
      <c r="D12" s="53">
        <f>D13+D66</f>
        <v>417914.89999999997</v>
      </c>
      <c r="E12" s="53">
        <f>E13+E66</f>
        <v>417914.89999999997</v>
      </c>
      <c r="F12" s="53">
        <f>F13+F66</f>
        <v>400340.09999999992</v>
      </c>
      <c r="G12" s="54">
        <f t="shared" ref="G12:G85" si="0">F12/E12*100</f>
        <v>95.79464623060818</v>
      </c>
      <c r="H12" s="2"/>
      <c r="I12" s="2"/>
      <c r="J12" s="2"/>
    </row>
    <row r="13" spans="2:10" ht="28.5" customHeight="1" x14ac:dyDescent="0.25">
      <c r="B13" s="52" t="s">
        <v>3</v>
      </c>
      <c r="C13" s="55" t="s">
        <v>4</v>
      </c>
      <c r="D13" s="56">
        <f>D14+D22+D30+D32+D34+D36+D43+D50+D53+D65+D16+D45</f>
        <v>42928</v>
      </c>
      <c r="E13" s="56">
        <f>E14+E22+E30+E32+E34+E36+E43+E50+E53+E65+E16+E45</f>
        <v>42928</v>
      </c>
      <c r="F13" s="56">
        <f>F14+F22+F30+F32+F34+F36+F43+F50+F53+F65+F16+F45</f>
        <v>44352.3</v>
      </c>
      <c r="G13" s="54">
        <f t="shared" si="0"/>
        <v>103.31788110324266</v>
      </c>
      <c r="H13" s="2"/>
      <c r="I13" s="2"/>
      <c r="J13" s="2"/>
    </row>
    <row r="14" spans="2:10" ht="15.75" x14ac:dyDescent="0.25">
      <c r="B14" s="52" t="s">
        <v>5</v>
      </c>
      <c r="C14" s="55" t="s">
        <v>6</v>
      </c>
      <c r="D14" s="57">
        <f xml:space="preserve"> D15</f>
        <v>10109</v>
      </c>
      <c r="E14" s="57">
        <f xml:space="preserve"> E15</f>
        <v>10109</v>
      </c>
      <c r="F14" s="58">
        <f xml:space="preserve"> F15</f>
        <v>11107.2</v>
      </c>
      <c r="G14" s="54">
        <f t="shared" si="0"/>
        <v>109.8743693738253</v>
      </c>
      <c r="H14" s="2"/>
      <c r="I14" s="2"/>
      <c r="J14" s="2"/>
    </row>
    <row r="15" spans="2:10" ht="15.75" x14ac:dyDescent="0.25">
      <c r="B15" s="59" t="s">
        <v>9</v>
      </c>
      <c r="C15" s="60" t="s">
        <v>10</v>
      </c>
      <c r="D15" s="61">
        <v>10109</v>
      </c>
      <c r="E15" s="61">
        <v>10109</v>
      </c>
      <c r="F15" s="62">
        <v>11107.2</v>
      </c>
      <c r="G15" s="63">
        <f t="shared" si="0"/>
        <v>109.8743693738253</v>
      </c>
      <c r="H15" s="2"/>
      <c r="I15" s="2"/>
      <c r="J15" s="2"/>
    </row>
    <row r="16" spans="2:10" ht="27.75" customHeight="1" x14ac:dyDescent="0.25">
      <c r="B16" s="64" t="s">
        <v>215</v>
      </c>
      <c r="C16" s="50" t="s">
        <v>224</v>
      </c>
      <c r="D16" s="65">
        <f>D17</f>
        <v>864.6</v>
      </c>
      <c r="E16" s="57">
        <f t="shared" ref="E16:F16" si="1">E17</f>
        <v>864.6</v>
      </c>
      <c r="F16" s="57">
        <f t="shared" si="1"/>
        <v>966.10000000000014</v>
      </c>
      <c r="G16" s="54">
        <f t="shared" si="0"/>
        <v>111.73953273189916</v>
      </c>
      <c r="H16" s="2"/>
      <c r="I16" s="2"/>
      <c r="J16" s="2"/>
    </row>
    <row r="17" spans="2:10" ht="31.5" x14ac:dyDescent="0.25">
      <c r="B17" s="52" t="s">
        <v>216</v>
      </c>
      <c r="C17" s="66" t="s">
        <v>223</v>
      </c>
      <c r="D17" s="57">
        <f>D18+D19+D20+D21</f>
        <v>864.6</v>
      </c>
      <c r="E17" s="57">
        <f t="shared" ref="E17:F17" si="2">E18+E19+E20+E21</f>
        <v>864.6</v>
      </c>
      <c r="F17" s="57">
        <f t="shared" si="2"/>
        <v>966.10000000000014</v>
      </c>
      <c r="G17" s="54">
        <f t="shared" si="0"/>
        <v>111.73953273189916</v>
      </c>
      <c r="H17" s="2"/>
      <c r="I17" s="2"/>
      <c r="J17" s="2"/>
    </row>
    <row r="18" spans="2:10" ht="78.75" x14ac:dyDescent="0.25">
      <c r="B18" s="59" t="s">
        <v>217</v>
      </c>
      <c r="C18" s="67" t="s">
        <v>225</v>
      </c>
      <c r="D18" s="61">
        <v>264.39999999999998</v>
      </c>
      <c r="E18" s="61">
        <v>264.39999999999998</v>
      </c>
      <c r="F18" s="62">
        <v>336.8</v>
      </c>
      <c r="G18" s="63">
        <f t="shared" si="0"/>
        <v>127.38275340393346</v>
      </c>
      <c r="H18" s="2"/>
      <c r="I18" s="2"/>
      <c r="J18" s="2"/>
    </row>
    <row r="19" spans="2:10" ht="94.5" x14ac:dyDescent="0.25">
      <c r="B19" s="59" t="s">
        <v>218</v>
      </c>
      <c r="C19" s="67" t="s">
        <v>226</v>
      </c>
      <c r="D19" s="61">
        <v>9.9</v>
      </c>
      <c r="E19" s="61">
        <v>9.9</v>
      </c>
      <c r="F19" s="62">
        <v>9.1</v>
      </c>
      <c r="G19" s="63">
        <f t="shared" si="0"/>
        <v>91.919191919191917</v>
      </c>
      <c r="H19" s="2"/>
      <c r="I19" s="2"/>
      <c r="J19" s="2"/>
    </row>
    <row r="20" spans="2:10" ht="78.75" x14ac:dyDescent="0.25">
      <c r="B20" s="59" t="s">
        <v>219</v>
      </c>
      <c r="C20" s="67" t="s">
        <v>227</v>
      </c>
      <c r="D20" s="61">
        <v>579.1</v>
      </c>
      <c r="E20" s="61">
        <v>579.1</v>
      </c>
      <c r="F20" s="62">
        <v>663.5</v>
      </c>
      <c r="G20" s="63">
        <f t="shared" si="0"/>
        <v>114.57433949231566</v>
      </c>
      <c r="H20" s="2"/>
      <c r="I20" s="2"/>
      <c r="J20" s="2"/>
    </row>
    <row r="21" spans="2:10" ht="78.75" x14ac:dyDescent="0.25">
      <c r="B21" s="59" t="s">
        <v>220</v>
      </c>
      <c r="C21" s="67" t="s">
        <v>228</v>
      </c>
      <c r="D21" s="61">
        <v>11.2</v>
      </c>
      <c r="E21" s="61">
        <v>11.2</v>
      </c>
      <c r="F21" s="62">
        <v>-43.3</v>
      </c>
      <c r="G21" s="63">
        <f t="shared" si="0"/>
        <v>-386.60714285714283</v>
      </c>
      <c r="H21" s="2"/>
      <c r="I21" s="2"/>
      <c r="J21" s="2"/>
    </row>
    <row r="22" spans="2:10" ht="15.75" x14ac:dyDescent="0.25">
      <c r="B22" s="52" t="s">
        <v>233</v>
      </c>
      <c r="C22" s="55" t="s">
        <v>12</v>
      </c>
      <c r="D22" s="58">
        <f>D23+D28+D29</f>
        <v>6895.2</v>
      </c>
      <c r="E22" s="58">
        <f>E23+E28+E29</f>
        <v>6895.2</v>
      </c>
      <c r="F22" s="58">
        <f>F23+F28+F29</f>
        <v>6616.5</v>
      </c>
      <c r="G22" s="54">
        <f t="shared" si="0"/>
        <v>95.958057779324747</v>
      </c>
      <c r="H22" s="2"/>
      <c r="I22" s="2"/>
      <c r="J22" s="2"/>
    </row>
    <row r="23" spans="2:10" ht="31.5" x14ac:dyDescent="0.25">
      <c r="B23" s="52" t="s">
        <v>13</v>
      </c>
      <c r="C23" s="55" t="s">
        <v>210</v>
      </c>
      <c r="D23" s="58">
        <f>D24+D25+D26+D27</f>
        <v>3817</v>
      </c>
      <c r="E23" s="58">
        <f>E24+E25+E26+E27</f>
        <v>3817</v>
      </c>
      <c r="F23" s="58">
        <f>F24+F25+F26+F27</f>
        <v>2209.1999999999998</v>
      </c>
      <c r="G23" s="54">
        <f t="shared" si="0"/>
        <v>57.877914592611987</v>
      </c>
      <c r="H23" s="2"/>
      <c r="I23" s="2"/>
      <c r="J23" s="2"/>
    </row>
    <row r="24" spans="2:10" ht="31.5" x14ac:dyDescent="0.25">
      <c r="B24" s="59" t="s">
        <v>243</v>
      </c>
      <c r="C24" s="67" t="s">
        <v>89</v>
      </c>
      <c r="D24" s="62">
        <v>3097</v>
      </c>
      <c r="E24" s="62">
        <v>3097</v>
      </c>
      <c r="F24" s="62">
        <v>1471.8</v>
      </c>
      <c r="G24" s="63">
        <f t="shared" si="0"/>
        <v>47.523409751372292</v>
      </c>
      <c r="H24" s="2"/>
      <c r="I24" s="2"/>
      <c r="J24" s="2"/>
    </row>
    <row r="25" spans="2:10" ht="47.25" x14ac:dyDescent="0.25">
      <c r="B25" s="59" t="s">
        <v>211</v>
      </c>
      <c r="C25" s="67" t="s">
        <v>212</v>
      </c>
      <c r="D25" s="62"/>
      <c r="E25" s="62"/>
      <c r="F25" s="62"/>
      <c r="G25" s="63"/>
      <c r="H25" s="2"/>
      <c r="I25" s="2"/>
      <c r="J25" s="2"/>
    </row>
    <row r="26" spans="2:10" ht="47.25" x14ac:dyDescent="0.25">
      <c r="B26" s="59" t="s">
        <v>58</v>
      </c>
      <c r="C26" s="67" t="s">
        <v>90</v>
      </c>
      <c r="D26" s="62">
        <v>450</v>
      </c>
      <c r="E26" s="62">
        <v>450</v>
      </c>
      <c r="F26" s="62">
        <v>598.70000000000005</v>
      </c>
      <c r="G26" s="63">
        <f t="shared" si="0"/>
        <v>133.04444444444445</v>
      </c>
      <c r="H26" s="2"/>
      <c r="I26" s="2"/>
      <c r="J26" s="2"/>
    </row>
    <row r="27" spans="2:10" s="35" customFormat="1" ht="31.5" x14ac:dyDescent="0.25">
      <c r="B27" s="52" t="s">
        <v>122</v>
      </c>
      <c r="C27" s="55" t="s">
        <v>123</v>
      </c>
      <c r="D27" s="58">
        <v>270</v>
      </c>
      <c r="E27" s="58">
        <v>270</v>
      </c>
      <c r="F27" s="58">
        <v>138.69999999999999</v>
      </c>
      <c r="G27" s="54">
        <f t="shared" si="0"/>
        <v>51.370370370370367</v>
      </c>
      <c r="H27" s="3"/>
      <c r="I27" s="3"/>
      <c r="J27" s="3"/>
    </row>
    <row r="28" spans="2:10" s="35" customFormat="1" ht="31.5" x14ac:dyDescent="0.25">
      <c r="B28" s="52" t="s">
        <v>14</v>
      </c>
      <c r="C28" s="55" t="s">
        <v>15</v>
      </c>
      <c r="D28" s="58">
        <v>1100</v>
      </c>
      <c r="E28" s="58">
        <v>1100</v>
      </c>
      <c r="F28" s="58">
        <v>1282.0999999999999</v>
      </c>
      <c r="G28" s="54">
        <f t="shared" si="0"/>
        <v>116.55454545454545</v>
      </c>
      <c r="H28" s="3"/>
      <c r="I28" s="3"/>
      <c r="J28" s="3"/>
    </row>
    <row r="29" spans="2:10" s="35" customFormat="1" ht="15.75" x14ac:dyDescent="0.25">
      <c r="B29" s="52" t="s">
        <v>16</v>
      </c>
      <c r="C29" s="55" t="s">
        <v>17</v>
      </c>
      <c r="D29" s="58">
        <v>1978.2</v>
      </c>
      <c r="E29" s="58">
        <v>1978.2</v>
      </c>
      <c r="F29" s="58">
        <v>3125.2</v>
      </c>
      <c r="G29" s="54">
        <f t="shared" si="0"/>
        <v>157.98200384187643</v>
      </c>
      <c r="H29" s="3"/>
      <c r="I29" s="3"/>
      <c r="J29" s="3"/>
    </row>
    <row r="30" spans="2:10" ht="15.75" x14ac:dyDescent="0.25">
      <c r="B30" s="52" t="s">
        <v>234</v>
      </c>
      <c r="C30" s="55" t="s">
        <v>19</v>
      </c>
      <c r="D30" s="68" t="str">
        <f>D31</f>
        <v>8458</v>
      </c>
      <c r="E30" s="68" t="str">
        <f>E31</f>
        <v>8458</v>
      </c>
      <c r="F30" s="68" t="str">
        <f>F31</f>
        <v>7186,2</v>
      </c>
      <c r="G30" s="54">
        <f t="shared" si="0"/>
        <v>84.963348309292968</v>
      </c>
      <c r="H30" s="2"/>
      <c r="I30" s="2"/>
      <c r="J30" s="2"/>
    </row>
    <row r="31" spans="2:10" ht="15.75" x14ac:dyDescent="0.25">
      <c r="B31" s="59" t="s">
        <v>20</v>
      </c>
      <c r="C31" s="67" t="s">
        <v>21</v>
      </c>
      <c r="D31" s="69" t="s">
        <v>244</v>
      </c>
      <c r="E31" s="69" t="s">
        <v>244</v>
      </c>
      <c r="F31" s="70" t="s">
        <v>286</v>
      </c>
      <c r="G31" s="63">
        <f>F31/E31*100</f>
        <v>84.963348309292968</v>
      </c>
      <c r="H31" s="2"/>
      <c r="I31" s="2"/>
      <c r="J31" s="2"/>
    </row>
    <row r="32" spans="2:10" ht="31.5" x14ac:dyDescent="0.25">
      <c r="B32" s="52" t="s">
        <v>235</v>
      </c>
      <c r="C32" s="55" t="s">
        <v>23</v>
      </c>
      <c r="D32" s="68" t="str">
        <f>D33</f>
        <v>78,5</v>
      </c>
      <c r="E32" s="68" t="str">
        <f>E33</f>
        <v>78,5</v>
      </c>
      <c r="F32" s="68" t="str">
        <f>F33</f>
        <v>95,5</v>
      </c>
      <c r="G32" s="63">
        <f t="shared" si="0"/>
        <v>121.656050955414</v>
      </c>
      <c r="H32" s="2"/>
      <c r="I32" s="2"/>
      <c r="J32" s="2"/>
    </row>
    <row r="33" spans="1:10" ht="31.5" x14ac:dyDescent="0.25">
      <c r="B33" s="59" t="s">
        <v>24</v>
      </c>
      <c r="C33" s="67" t="s">
        <v>25</v>
      </c>
      <c r="D33" s="69" t="s">
        <v>245</v>
      </c>
      <c r="E33" s="69" t="s">
        <v>245</v>
      </c>
      <c r="F33" s="70" t="s">
        <v>287</v>
      </c>
      <c r="G33" s="63">
        <f t="shared" si="0"/>
        <v>121.656050955414</v>
      </c>
      <c r="H33" s="2"/>
      <c r="I33" s="2"/>
      <c r="J33" s="2"/>
    </row>
    <row r="34" spans="1:10" ht="15.75" x14ac:dyDescent="0.25">
      <c r="B34" s="52" t="s">
        <v>236</v>
      </c>
      <c r="C34" s="55" t="s">
        <v>27</v>
      </c>
      <c r="D34" s="58">
        <f>D35</f>
        <v>730</v>
      </c>
      <c r="E34" s="58">
        <f>E35</f>
        <v>730</v>
      </c>
      <c r="F34" s="58">
        <f>F35</f>
        <v>1340.1</v>
      </c>
      <c r="G34" s="54">
        <f t="shared" si="0"/>
        <v>183.57534246575341</v>
      </c>
      <c r="H34" s="2"/>
      <c r="I34" s="2"/>
      <c r="J34" s="2"/>
    </row>
    <row r="35" spans="1:10" ht="31.5" x14ac:dyDescent="0.25">
      <c r="B35" s="59" t="s">
        <v>28</v>
      </c>
      <c r="C35" s="67" t="s">
        <v>29</v>
      </c>
      <c r="D35" s="62">
        <v>730</v>
      </c>
      <c r="E35" s="62">
        <v>730</v>
      </c>
      <c r="F35" s="62">
        <v>1340.1</v>
      </c>
      <c r="G35" s="63">
        <f t="shared" si="0"/>
        <v>183.57534246575341</v>
      </c>
      <c r="H35" s="2"/>
      <c r="I35" s="2"/>
      <c r="J35" s="2"/>
    </row>
    <row r="36" spans="1:10" ht="47.25" x14ac:dyDescent="0.25">
      <c r="B36" s="52" t="s">
        <v>237</v>
      </c>
      <c r="C36" s="55" t="s">
        <v>32</v>
      </c>
      <c r="D36" s="71">
        <f>D37</f>
        <v>15422.699999999999</v>
      </c>
      <c r="E36" s="71">
        <f>E37</f>
        <v>15422.699999999999</v>
      </c>
      <c r="F36" s="71">
        <f>F37</f>
        <v>15738.8</v>
      </c>
      <c r="G36" s="54">
        <f t="shared" si="0"/>
        <v>102.04957627393387</v>
      </c>
      <c r="H36" s="2"/>
      <c r="I36" s="2"/>
      <c r="J36" s="2"/>
    </row>
    <row r="37" spans="1:10" ht="110.25" x14ac:dyDescent="0.25">
      <c r="B37" s="52" t="s">
        <v>33</v>
      </c>
      <c r="C37" s="72" t="s">
        <v>61</v>
      </c>
      <c r="D37" s="71">
        <f>D38+D39+D40</f>
        <v>15422.699999999999</v>
      </c>
      <c r="E37" s="71">
        <f t="shared" ref="E37:F37" si="3">E38+E39+E40</f>
        <v>15422.699999999999</v>
      </c>
      <c r="F37" s="71">
        <f t="shared" si="3"/>
        <v>15738.8</v>
      </c>
      <c r="G37" s="54">
        <f t="shared" si="0"/>
        <v>102.04957627393387</v>
      </c>
      <c r="H37" s="2"/>
      <c r="I37" s="2"/>
      <c r="J37" s="2"/>
    </row>
    <row r="38" spans="1:10" ht="94.5" x14ac:dyDescent="0.25">
      <c r="B38" s="59" t="s">
        <v>246</v>
      </c>
      <c r="C38" s="73" t="s">
        <v>60</v>
      </c>
      <c r="D38" s="74" t="s">
        <v>247</v>
      </c>
      <c r="E38" s="74" t="s">
        <v>247</v>
      </c>
      <c r="F38" s="74">
        <v>15648</v>
      </c>
      <c r="G38" s="63">
        <f t="shared" si="0"/>
        <v>101.88295960621925</v>
      </c>
      <c r="H38" s="2"/>
      <c r="I38" s="2"/>
      <c r="J38" s="2"/>
    </row>
    <row r="39" spans="1:10" ht="94.5" x14ac:dyDescent="0.25">
      <c r="B39" s="59" t="s">
        <v>275</v>
      </c>
      <c r="C39" s="73" t="s">
        <v>276</v>
      </c>
      <c r="D39" s="74"/>
      <c r="E39" s="74"/>
      <c r="F39" s="74">
        <v>74.400000000000006</v>
      </c>
      <c r="G39" s="75"/>
      <c r="H39" s="2"/>
      <c r="I39" s="2"/>
      <c r="J39" s="2"/>
    </row>
    <row r="40" spans="1:10" ht="12.75" customHeight="1" x14ac:dyDescent="0.25">
      <c r="A40" s="37"/>
      <c r="B40" s="76" t="s">
        <v>35</v>
      </c>
      <c r="C40" s="77" t="s">
        <v>36</v>
      </c>
      <c r="D40" s="78" t="s">
        <v>248</v>
      </c>
      <c r="E40" s="78" t="s">
        <v>248</v>
      </c>
      <c r="F40" s="78">
        <v>16.399999999999999</v>
      </c>
      <c r="G40" s="79">
        <f t="shared" si="0"/>
        <v>25.665101721439747</v>
      </c>
      <c r="H40" s="2"/>
      <c r="I40" s="2"/>
      <c r="J40" s="2"/>
    </row>
    <row r="41" spans="1:10" ht="12.75" customHeight="1" x14ac:dyDescent="0.25">
      <c r="A41" s="37"/>
      <c r="B41" s="76"/>
      <c r="C41" s="77"/>
      <c r="D41" s="78"/>
      <c r="E41" s="78"/>
      <c r="F41" s="78"/>
      <c r="G41" s="80"/>
      <c r="H41" s="2"/>
      <c r="I41" s="2"/>
      <c r="J41" s="2"/>
    </row>
    <row r="42" spans="1:10" ht="37.5" customHeight="1" x14ac:dyDescent="0.25">
      <c r="A42" s="37"/>
      <c r="B42" s="76"/>
      <c r="C42" s="77"/>
      <c r="D42" s="78"/>
      <c r="E42" s="78"/>
      <c r="F42" s="78"/>
      <c r="G42" s="81"/>
      <c r="H42" s="2"/>
      <c r="I42" s="2"/>
      <c r="J42" s="2"/>
    </row>
    <row r="43" spans="1:10" ht="25.5" customHeight="1" x14ac:dyDescent="0.25">
      <c r="B43" s="52" t="s">
        <v>238</v>
      </c>
      <c r="C43" s="55" t="s">
        <v>38</v>
      </c>
      <c r="D43" s="71" t="str">
        <f>D44</f>
        <v>220</v>
      </c>
      <c r="E43" s="71" t="str">
        <f>E44</f>
        <v>220</v>
      </c>
      <c r="F43" s="71">
        <f>F44</f>
        <v>333.4</v>
      </c>
      <c r="G43" s="54">
        <f t="shared" si="0"/>
        <v>151.54545454545453</v>
      </c>
      <c r="H43" s="2"/>
      <c r="I43" s="2"/>
      <c r="J43" s="2"/>
    </row>
    <row r="44" spans="1:10" ht="31.5" x14ac:dyDescent="0.25">
      <c r="B44" s="59" t="s">
        <v>268</v>
      </c>
      <c r="C44" s="67" t="s">
        <v>40</v>
      </c>
      <c r="D44" s="74" t="s">
        <v>221</v>
      </c>
      <c r="E44" s="74" t="s">
        <v>221</v>
      </c>
      <c r="F44" s="74">
        <v>333.4</v>
      </c>
      <c r="G44" s="63">
        <f>F44/E44*100</f>
        <v>151.54545454545453</v>
      </c>
      <c r="H44" s="2"/>
      <c r="I44" s="2"/>
      <c r="J44" s="2"/>
    </row>
    <row r="45" spans="1:10" ht="47.25" x14ac:dyDescent="0.25">
      <c r="B45" s="52" t="s">
        <v>269</v>
      </c>
      <c r="C45" s="55" t="s">
        <v>270</v>
      </c>
      <c r="D45" s="71">
        <f>D46+D48</f>
        <v>0</v>
      </c>
      <c r="E45" s="71">
        <f t="shared" ref="E45:F45" si="4">E46+E48</f>
        <v>0</v>
      </c>
      <c r="F45" s="71">
        <f t="shared" si="4"/>
        <v>145.30000000000001</v>
      </c>
      <c r="G45" s="63"/>
      <c r="H45" s="2"/>
      <c r="I45" s="2"/>
      <c r="J45" s="2"/>
    </row>
    <row r="46" spans="1:10" ht="31.5" x14ac:dyDescent="0.25">
      <c r="B46" s="52" t="s">
        <v>264</v>
      </c>
      <c r="C46" s="55" t="s">
        <v>271</v>
      </c>
      <c r="D46" s="71">
        <f>D47</f>
        <v>0</v>
      </c>
      <c r="E46" s="71">
        <f t="shared" ref="E46:F46" si="5">E47</f>
        <v>0</v>
      </c>
      <c r="F46" s="71">
        <f t="shared" si="5"/>
        <v>102.5</v>
      </c>
      <c r="G46" s="63"/>
      <c r="H46" s="2"/>
      <c r="I46" s="2"/>
      <c r="J46" s="2"/>
    </row>
    <row r="47" spans="1:10" ht="47.25" x14ac:dyDescent="0.25">
      <c r="B47" s="59" t="s">
        <v>265</v>
      </c>
      <c r="C47" s="67" t="s">
        <v>272</v>
      </c>
      <c r="D47" s="74"/>
      <c r="E47" s="74"/>
      <c r="F47" s="74">
        <v>102.5</v>
      </c>
      <c r="G47" s="63"/>
      <c r="H47" s="2"/>
      <c r="I47" s="2"/>
      <c r="J47" s="2"/>
    </row>
    <row r="48" spans="1:10" ht="126" x14ac:dyDescent="0.25">
      <c r="B48" s="52" t="s">
        <v>266</v>
      </c>
      <c r="C48" s="55" t="s">
        <v>273</v>
      </c>
      <c r="D48" s="71">
        <f>D49</f>
        <v>0</v>
      </c>
      <c r="E48" s="71">
        <f t="shared" ref="E48:F48" si="6">E49</f>
        <v>0</v>
      </c>
      <c r="F48" s="71">
        <f t="shared" si="6"/>
        <v>42.8</v>
      </c>
      <c r="G48" s="63"/>
      <c r="H48" s="2"/>
      <c r="I48" s="2"/>
      <c r="J48" s="2"/>
    </row>
    <row r="49" spans="2:10" ht="31.5" x14ac:dyDescent="0.25">
      <c r="B49" s="59" t="s">
        <v>267</v>
      </c>
      <c r="C49" s="67" t="s">
        <v>274</v>
      </c>
      <c r="D49" s="74"/>
      <c r="E49" s="74"/>
      <c r="F49" s="74">
        <v>42.8</v>
      </c>
      <c r="G49" s="63"/>
      <c r="H49" s="2"/>
      <c r="I49" s="2"/>
      <c r="J49" s="2"/>
    </row>
    <row r="50" spans="2:10" ht="31.5" x14ac:dyDescent="0.25">
      <c r="B50" s="52" t="s">
        <v>62</v>
      </c>
      <c r="C50" s="55" t="s">
        <v>63</v>
      </c>
      <c r="D50" s="56">
        <f>D51</f>
        <v>0</v>
      </c>
      <c r="E50" s="56">
        <f t="shared" ref="E50" si="7">E51</f>
        <v>0</v>
      </c>
      <c r="F50" s="56">
        <f>F51+F52</f>
        <v>413.6</v>
      </c>
      <c r="G50" s="63"/>
      <c r="H50" s="2"/>
      <c r="I50" s="2"/>
      <c r="J50" s="2"/>
    </row>
    <row r="51" spans="2:10" ht="81.75" customHeight="1" x14ac:dyDescent="0.25">
      <c r="B51" s="59" t="s">
        <v>196</v>
      </c>
      <c r="C51" s="73" t="s">
        <v>197</v>
      </c>
      <c r="D51" s="56"/>
      <c r="E51" s="56"/>
      <c r="F51" s="63">
        <v>47.1</v>
      </c>
      <c r="G51" s="54"/>
      <c r="H51" s="2"/>
      <c r="I51" s="2"/>
      <c r="J51" s="2"/>
    </row>
    <row r="52" spans="2:10" ht="81.75" customHeight="1" x14ac:dyDescent="0.25">
      <c r="B52" s="59" t="s">
        <v>289</v>
      </c>
      <c r="C52" s="73" t="s">
        <v>288</v>
      </c>
      <c r="D52" s="56"/>
      <c r="E52" s="56"/>
      <c r="F52" s="63">
        <v>366.5</v>
      </c>
      <c r="G52" s="54"/>
      <c r="H52" s="2"/>
      <c r="I52" s="2"/>
      <c r="J52" s="2"/>
    </row>
    <row r="53" spans="2:10" ht="32.25" customHeight="1" x14ac:dyDescent="0.25">
      <c r="B53" s="52" t="s">
        <v>239</v>
      </c>
      <c r="C53" s="55" t="s">
        <v>67</v>
      </c>
      <c r="D53" s="54">
        <f>D54+D57+D58+D62+D64+D61+D63</f>
        <v>150</v>
      </c>
      <c r="E53" s="54">
        <f>E54+E57+E58+E62+E64+E61+E63</f>
        <v>150</v>
      </c>
      <c r="F53" s="54">
        <f>F54+F57+F58+F62+F64+F61+F63</f>
        <v>384.5</v>
      </c>
      <c r="G53" s="54">
        <f t="shared" si="0"/>
        <v>256.33333333333337</v>
      </c>
      <c r="H53" s="2"/>
      <c r="I53" s="2"/>
      <c r="J53" s="2"/>
    </row>
    <row r="54" spans="2:10" ht="36" customHeight="1" x14ac:dyDescent="0.25">
      <c r="B54" s="52" t="s">
        <v>77</v>
      </c>
      <c r="C54" s="55" t="s">
        <v>68</v>
      </c>
      <c r="D54" s="54">
        <f>D55+D56</f>
        <v>57.5</v>
      </c>
      <c r="E54" s="54">
        <f>E55+E56</f>
        <v>57.5</v>
      </c>
      <c r="F54" s="54">
        <f>F55+F56</f>
        <v>16.600000000000001</v>
      </c>
      <c r="G54" s="54">
        <f t="shared" si="0"/>
        <v>28.869565217391308</v>
      </c>
      <c r="H54" s="2"/>
      <c r="I54" s="2"/>
      <c r="J54" s="2"/>
    </row>
    <row r="55" spans="2:10" ht="78.75" x14ac:dyDescent="0.25">
      <c r="B55" s="59" t="s">
        <v>78</v>
      </c>
      <c r="C55" s="67" t="s">
        <v>69</v>
      </c>
      <c r="D55" s="63">
        <v>26.8</v>
      </c>
      <c r="E55" s="63">
        <v>26.8</v>
      </c>
      <c r="F55" s="63">
        <v>14.6</v>
      </c>
      <c r="G55" s="63">
        <f t="shared" si="0"/>
        <v>54.477611940298509</v>
      </c>
      <c r="H55" s="2"/>
      <c r="I55" s="2"/>
      <c r="J55" s="2"/>
    </row>
    <row r="56" spans="2:10" ht="63" x14ac:dyDescent="0.25">
      <c r="B56" s="59" t="s">
        <v>79</v>
      </c>
      <c r="C56" s="67" t="s">
        <v>70</v>
      </c>
      <c r="D56" s="63">
        <v>30.7</v>
      </c>
      <c r="E56" s="63">
        <v>30.7</v>
      </c>
      <c r="F56" s="63">
        <v>2</v>
      </c>
      <c r="G56" s="63">
        <f t="shared" si="0"/>
        <v>6.5146579804560263</v>
      </c>
      <c r="H56" s="2"/>
      <c r="I56" s="2"/>
      <c r="J56" s="2"/>
    </row>
    <row r="57" spans="2:10" ht="78.75" x14ac:dyDescent="0.25">
      <c r="B57" s="59" t="s">
        <v>80</v>
      </c>
      <c r="C57" s="67" t="s">
        <v>71</v>
      </c>
      <c r="D57" s="63">
        <v>15</v>
      </c>
      <c r="E57" s="63">
        <v>15</v>
      </c>
      <c r="F57" s="63">
        <v>4</v>
      </c>
      <c r="G57" s="63">
        <f t="shared" si="0"/>
        <v>26.666666666666668</v>
      </c>
      <c r="H57" s="2"/>
      <c r="I57" s="2"/>
      <c r="J57" s="2"/>
    </row>
    <row r="58" spans="2:10" ht="110.25" x14ac:dyDescent="0.25">
      <c r="B58" s="59" t="s">
        <v>205</v>
      </c>
      <c r="C58" s="73" t="s">
        <v>72</v>
      </c>
      <c r="D58" s="63">
        <f>+D60+D59</f>
        <v>42</v>
      </c>
      <c r="E58" s="63">
        <f t="shared" ref="E58:F58" si="8">+E60+E59</f>
        <v>42</v>
      </c>
      <c r="F58" s="63">
        <f t="shared" si="8"/>
        <v>25.2</v>
      </c>
      <c r="G58" s="63">
        <f t="shared" si="0"/>
        <v>60</v>
      </c>
      <c r="H58" s="2"/>
      <c r="I58" s="2"/>
      <c r="J58" s="2"/>
    </row>
    <row r="59" spans="2:10" ht="31.5" x14ac:dyDescent="0.25">
      <c r="B59" s="59" t="s">
        <v>222</v>
      </c>
      <c r="C59" s="73" t="s">
        <v>229</v>
      </c>
      <c r="D59" s="63">
        <v>15</v>
      </c>
      <c r="E59" s="63">
        <v>15</v>
      </c>
      <c r="F59" s="63"/>
      <c r="G59" s="63"/>
      <c r="H59" s="2"/>
      <c r="I59" s="2"/>
      <c r="J59" s="2"/>
    </row>
    <row r="60" spans="2:10" ht="31.5" x14ac:dyDescent="0.25">
      <c r="B60" s="59" t="s">
        <v>83</v>
      </c>
      <c r="C60" s="67" t="s">
        <v>74</v>
      </c>
      <c r="D60" s="63">
        <v>27</v>
      </c>
      <c r="E60" s="63">
        <v>27</v>
      </c>
      <c r="F60" s="63">
        <v>25.2</v>
      </c>
      <c r="G60" s="63">
        <f t="shared" si="0"/>
        <v>93.333333333333329</v>
      </c>
      <c r="H60" s="2"/>
      <c r="I60" s="2"/>
      <c r="J60" s="2"/>
    </row>
    <row r="61" spans="2:10" ht="63" x14ac:dyDescent="0.25">
      <c r="B61" s="59" t="s">
        <v>201</v>
      </c>
      <c r="C61" s="67" t="s">
        <v>202</v>
      </c>
      <c r="D61" s="63">
        <v>14.5</v>
      </c>
      <c r="E61" s="63">
        <v>14.5</v>
      </c>
      <c r="F61" s="63"/>
      <c r="G61" s="63"/>
      <c r="H61" s="2"/>
      <c r="I61" s="2"/>
      <c r="J61" s="2"/>
    </row>
    <row r="62" spans="2:10" ht="63" x14ac:dyDescent="0.25">
      <c r="B62" s="59" t="s">
        <v>113</v>
      </c>
      <c r="C62" s="67" t="s">
        <v>114</v>
      </c>
      <c r="D62" s="63">
        <v>11</v>
      </c>
      <c r="E62" s="63">
        <v>11</v>
      </c>
      <c r="F62" s="63">
        <v>320.8</v>
      </c>
      <c r="G62" s="63">
        <f t="shared" si="0"/>
        <v>2916.3636363636365</v>
      </c>
      <c r="H62" s="2"/>
      <c r="I62" s="2"/>
      <c r="J62" s="2"/>
    </row>
    <row r="63" spans="2:10" ht="63" x14ac:dyDescent="0.25">
      <c r="B63" s="59" t="s">
        <v>213</v>
      </c>
      <c r="C63" s="67" t="s">
        <v>214</v>
      </c>
      <c r="D63" s="63"/>
      <c r="E63" s="63"/>
      <c r="F63" s="63">
        <v>5</v>
      </c>
      <c r="G63" s="63"/>
      <c r="H63" s="2"/>
      <c r="I63" s="2"/>
      <c r="J63" s="2"/>
    </row>
    <row r="64" spans="2:10" ht="31.5" x14ac:dyDescent="0.25">
      <c r="B64" s="59" t="s">
        <v>85</v>
      </c>
      <c r="C64" s="67" t="s">
        <v>76</v>
      </c>
      <c r="D64" s="63">
        <v>10</v>
      </c>
      <c r="E64" s="63">
        <v>10</v>
      </c>
      <c r="F64" s="63">
        <v>12.9</v>
      </c>
      <c r="G64" s="63">
        <f t="shared" si="0"/>
        <v>129</v>
      </c>
      <c r="H64" s="2"/>
      <c r="I64" s="2"/>
      <c r="J64" s="2"/>
    </row>
    <row r="65" spans="2:10" ht="15.75" x14ac:dyDescent="0.25">
      <c r="B65" s="52" t="s">
        <v>240</v>
      </c>
      <c r="C65" s="55" t="s">
        <v>157</v>
      </c>
      <c r="D65" s="54"/>
      <c r="E65" s="54"/>
      <c r="F65" s="54">
        <v>25.1</v>
      </c>
      <c r="G65" s="54"/>
      <c r="H65" s="2"/>
      <c r="I65" s="2"/>
      <c r="J65" s="2"/>
    </row>
    <row r="66" spans="2:10" ht="15.75" x14ac:dyDescent="0.25">
      <c r="B66" s="52" t="s">
        <v>241</v>
      </c>
      <c r="C66" s="55" t="s">
        <v>43</v>
      </c>
      <c r="D66" s="71">
        <f>D67+D88</f>
        <v>374986.89999999997</v>
      </c>
      <c r="E66" s="71">
        <f>E67+E88</f>
        <v>374986.89999999997</v>
      </c>
      <c r="F66" s="71">
        <f>F67+F88+F86</f>
        <v>355987.79999999993</v>
      </c>
      <c r="G66" s="63">
        <f t="shared" si="0"/>
        <v>94.933396339978799</v>
      </c>
      <c r="H66" s="2"/>
      <c r="I66" s="2"/>
      <c r="J66" s="2"/>
    </row>
    <row r="67" spans="2:10" ht="31.5" x14ac:dyDescent="0.25">
      <c r="B67" s="52" t="s">
        <v>242</v>
      </c>
      <c r="C67" s="55" t="s">
        <v>45</v>
      </c>
      <c r="D67" s="71">
        <f>D68+D71+D76+D81</f>
        <v>374986.89999999997</v>
      </c>
      <c r="E67" s="71">
        <f>E68+E71+E76+E81</f>
        <v>374986.89999999997</v>
      </c>
      <c r="F67" s="71">
        <f>F68+F71+F76+F81</f>
        <v>374968.89999999997</v>
      </c>
      <c r="G67" s="63">
        <f t="shared" si="0"/>
        <v>99.995199832314142</v>
      </c>
      <c r="H67" s="2"/>
      <c r="I67" s="2"/>
      <c r="J67" s="2"/>
    </row>
    <row r="68" spans="2:10" ht="31.5" x14ac:dyDescent="0.25">
      <c r="B68" s="52" t="s">
        <v>251</v>
      </c>
      <c r="C68" s="55" t="s">
        <v>250</v>
      </c>
      <c r="D68" s="71">
        <f>D69+D70</f>
        <v>128352.7</v>
      </c>
      <c r="E68" s="71">
        <f t="shared" ref="E68:F68" si="9">E69+E70</f>
        <v>128352.7</v>
      </c>
      <c r="F68" s="71">
        <f t="shared" si="9"/>
        <v>128352.7</v>
      </c>
      <c r="G68" s="63">
        <f t="shared" si="0"/>
        <v>100</v>
      </c>
      <c r="H68" s="2"/>
      <c r="I68" s="2"/>
      <c r="J68" s="2"/>
    </row>
    <row r="69" spans="2:10" ht="31.5" x14ac:dyDescent="0.25">
      <c r="B69" s="59" t="s">
        <v>46</v>
      </c>
      <c r="C69" s="67" t="s">
        <v>47</v>
      </c>
      <c r="D69" s="74" t="s">
        <v>249</v>
      </c>
      <c r="E69" s="74" t="s">
        <v>249</v>
      </c>
      <c r="F69" s="74" t="s">
        <v>249</v>
      </c>
      <c r="G69" s="63">
        <f t="shared" si="0"/>
        <v>100</v>
      </c>
      <c r="H69" s="2"/>
      <c r="I69" s="2"/>
      <c r="J69" s="2"/>
    </row>
    <row r="70" spans="2:10" ht="47.25" x14ac:dyDescent="0.25">
      <c r="B70" s="59" t="s">
        <v>48</v>
      </c>
      <c r="C70" s="67" t="s">
        <v>252</v>
      </c>
      <c r="D70" s="74" t="s">
        <v>283</v>
      </c>
      <c r="E70" s="74" t="s">
        <v>283</v>
      </c>
      <c r="F70" s="74">
        <v>78065.7</v>
      </c>
      <c r="G70" s="63"/>
      <c r="H70" s="2"/>
      <c r="I70" s="2"/>
      <c r="J70" s="2"/>
    </row>
    <row r="71" spans="2:10" ht="47.25" x14ac:dyDescent="0.25">
      <c r="B71" s="52" t="s">
        <v>198</v>
      </c>
      <c r="C71" s="55" t="s">
        <v>199</v>
      </c>
      <c r="D71" s="54">
        <f>D73+D75+D72+D74</f>
        <v>56888.800000000003</v>
      </c>
      <c r="E71" s="54">
        <f t="shared" ref="E71:F71" si="10">E73+E75+E72+E74</f>
        <v>56888.800000000003</v>
      </c>
      <c r="F71" s="54">
        <f t="shared" si="10"/>
        <v>56888.800000000003</v>
      </c>
      <c r="G71" s="54">
        <f t="shared" si="0"/>
        <v>100</v>
      </c>
      <c r="H71" s="2"/>
      <c r="I71" s="2"/>
      <c r="J71" s="2"/>
    </row>
    <row r="72" spans="2:10" ht="31.5" x14ac:dyDescent="0.25">
      <c r="B72" s="59" t="s">
        <v>253</v>
      </c>
      <c r="C72" s="67" t="s">
        <v>254</v>
      </c>
      <c r="D72" s="63">
        <v>6726.3</v>
      </c>
      <c r="E72" s="63">
        <v>6726.3</v>
      </c>
      <c r="F72" s="63">
        <v>6726.3</v>
      </c>
      <c r="G72" s="54">
        <f t="shared" si="0"/>
        <v>100</v>
      </c>
      <c r="H72" s="2"/>
      <c r="I72" s="2"/>
      <c r="J72" s="2"/>
    </row>
    <row r="73" spans="2:10" ht="47.25" x14ac:dyDescent="0.25">
      <c r="B73" s="59" t="s">
        <v>255</v>
      </c>
      <c r="C73" s="67" t="s">
        <v>256</v>
      </c>
      <c r="D73" s="63">
        <v>37324.6</v>
      </c>
      <c r="E73" s="63">
        <v>37324.6</v>
      </c>
      <c r="F73" s="63">
        <v>37324.6</v>
      </c>
      <c r="G73" s="63">
        <f t="shared" si="0"/>
        <v>100</v>
      </c>
      <c r="H73" s="2"/>
      <c r="I73" s="2"/>
      <c r="J73" s="2"/>
    </row>
    <row r="74" spans="2:10" ht="47.25" x14ac:dyDescent="0.25">
      <c r="B74" s="59" t="s">
        <v>278</v>
      </c>
      <c r="C74" s="67" t="s">
        <v>277</v>
      </c>
      <c r="D74" s="63">
        <v>9594.7000000000007</v>
      </c>
      <c r="E74" s="63">
        <v>9594.7000000000007</v>
      </c>
      <c r="F74" s="63">
        <v>9594.7000000000007</v>
      </c>
      <c r="G74" s="63">
        <f t="shared" si="0"/>
        <v>100</v>
      </c>
      <c r="H74" s="2"/>
      <c r="I74" s="2"/>
      <c r="J74" s="2"/>
    </row>
    <row r="75" spans="2:10" ht="78.75" x14ac:dyDescent="0.25">
      <c r="B75" s="59" t="s">
        <v>257</v>
      </c>
      <c r="C75" s="67" t="s">
        <v>258</v>
      </c>
      <c r="D75" s="63">
        <v>3243.2</v>
      </c>
      <c r="E75" s="63">
        <v>3243.2</v>
      </c>
      <c r="F75" s="63">
        <v>3243.2</v>
      </c>
      <c r="G75" s="63">
        <f t="shared" si="0"/>
        <v>100</v>
      </c>
      <c r="H75" s="2"/>
      <c r="I75" s="2"/>
      <c r="J75" s="2"/>
    </row>
    <row r="76" spans="2:10" ht="25.5" customHeight="1" x14ac:dyDescent="0.25">
      <c r="B76" s="52" t="s">
        <v>50</v>
      </c>
      <c r="C76" s="55" t="s">
        <v>51</v>
      </c>
      <c r="D76" s="71">
        <f>D77+D78+D79+D80</f>
        <v>188699.1</v>
      </c>
      <c r="E76" s="71">
        <f t="shared" ref="E76:F76" si="11">E77+E78+E79+E80</f>
        <v>188699.1</v>
      </c>
      <c r="F76" s="71">
        <f t="shared" si="11"/>
        <v>188681.1</v>
      </c>
      <c r="G76" s="54">
        <f t="shared" si="0"/>
        <v>99.990461003788567</v>
      </c>
      <c r="H76" s="2"/>
      <c r="I76" s="2"/>
      <c r="J76" s="2"/>
    </row>
    <row r="77" spans="2:10" ht="63" x14ac:dyDescent="0.25">
      <c r="B77" s="59" t="s">
        <v>52</v>
      </c>
      <c r="C77" s="67" t="s">
        <v>53</v>
      </c>
      <c r="D77" s="74" t="s">
        <v>259</v>
      </c>
      <c r="E77" s="74" t="s">
        <v>259</v>
      </c>
      <c r="F77" s="74">
        <v>741</v>
      </c>
      <c r="G77" s="63">
        <f t="shared" si="0"/>
        <v>100</v>
      </c>
      <c r="H77" s="2"/>
      <c r="I77" s="2"/>
      <c r="J77" s="2"/>
    </row>
    <row r="78" spans="2:10" ht="47.25" x14ac:dyDescent="0.25">
      <c r="B78" s="59" t="s">
        <v>88</v>
      </c>
      <c r="C78" s="67" t="s">
        <v>92</v>
      </c>
      <c r="D78" s="74" t="s">
        <v>284</v>
      </c>
      <c r="E78" s="74" t="s">
        <v>284</v>
      </c>
      <c r="F78" s="74">
        <v>147117.5</v>
      </c>
      <c r="G78" s="63">
        <f t="shared" si="0"/>
        <v>99.987766378610189</v>
      </c>
      <c r="H78" s="2"/>
      <c r="I78" s="2"/>
      <c r="J78" s="2"/>
    </row>
    <row r="79" spans="2:10" ht="94.5" x14ac:dyDescent="0.25">
      <c r="B79" s="82" t="s">
        <v>94</v>
      </c>
      <c r="C79" s="83" t="s">
        <v>95</v>
      </c>
      <c r="D79" s="63" t="s">
        <v>285</v>
      </c>
      <c r="E79" s="63" t="s">
        <v>285</v>
      </c>
      <c r="F79" s="63">
        <v>1269.5999999999999</v>
      </c>
      <c r="G79" s="63">
        <f t="shared" si="0"/>
        <v>100</v>
      </c>
      <c r="H79" s="2"/>
      <c r="I79" s="2"/>
      <c r="J79" s="2"/>
    </row>
    <row r="80" spans="2:10" ht="78.75" x14ac:dyDescent="0.25">
      <c r="B80" s="82" t="s">
        <v>260</v>
      </c>
      <c r="C80" s="84" t="s">
        <v>261</v>
      </c>
      <c r="D80" s="63" t="s">
        <v>279</v>
      </c>
      <c r="E80" s="63" t="s">
        <v>279</v>
      </c>
      <c r="F80" s="63">
        <v>39553</v>
      </c>
      <c r="G80" s="63">
        <f t="shared" si="0"/>
        <v>100</v>
      </c>
      <c r="H80" s="2"/>
      <c r="I80" s="2"/>
      <c r="J80" s="2"/>
    </row>
    <row r="81" spans="2:10" ht="15.75" x14ac:dyDescent="0.25">
      <c r="B81" s="85" t="s">
        <v>109</v>
      </c>
      <c r="C81" s="86" t="s">
        <v>98</v>
      </c>
      <c r="D81" s="54">
        <f>D85+D82+D84+D83</f>
        <v>1046.3</v>
      </c>
      <c r="E81" s="54">
        <f t="shared" ref="E81:F81" si="12">E85+E82+E84+E83</f>
        <v>1046.3</v>
      </c>
      <c r="F81" s="54">
        <f t="shared" si="12"/>
        <v>1046.3</v>
      </c>
      <c r="G81" s="54">
        <f t="shared" si="0"/>
        <v>100</v>
      </c>
      <c r="H81" s="2"/>
      <c r="I81" s="2"/>
      <c r="J81" s="2"/>
    </row>
    <row r="82" spans="2:10" ht="78.75" x14ac:dyDescent="0.25">
      <c r="B82" s="82" t="s">
        <v>230</v>
      </c>
      <c r="C82" s="84" t="s">
        <v>231</v>
      </c>
      <c r="D82" s="63">
        <v>32.1</v>
      </c>
      <c r="E82" s="63">
        <v>32.1</v>
      </c>
      <c r="F82" s="63">
        <v>32.1</v>
      </c>
      <c r="G82" s="54">
        <f t="shared" si="0"/>
        <v>100</v>
      </c>
      <c r="H82" s="2"/>
      <c r="I82" s="2"/>
      <c r="J82" s="2"/>
    </row>
    <row r="83" spans="2:10" ht="63" x14ac:dyDescent="0.25">
      <c r="B83" s="82" t="s">
        <v>96</v>
      </c>
      <c r="C83" s="84" t="s">
        <v>280</v>
      </c>
      <c r="D83" s="63">
        <v>56.8</v>
      </c>
      <c r="E83" s="63">
        <v>56.8</v>
      </c>
      <c r="F83" s="63">
        <v>56.8</v>
      </c>
      <c r="G83" s="54">
        <f t="shared" si="0"/>
        <v>100</v>
      </c>
      <c r="H83" s="2"/>
      <c r="I83" s="2"/>
      <c r="J83" s="2"/>
    </row>
    <row r="84" spans="2:10" ht="63" x14ac:dyDescent="0.25">
      <c r="B84" s="82" t="s">
        <v>262</v>
      </c>
      <c r="C84" s="84" t="s">
        <v>263</v>
      </c>
      <c r="D84" s="63">
        <v>100</v>
      </c>
      <c r="E84" s="63">
        <v>100</v>
      </c>
      <c r="F84" s="63">
        <v>100</v>
      </c>
      <c r="G84" s="63">
        <f t="shared" si="0"/>
        <v>100</v>
      </c>
      <c r="H84" s="2"/>
      <c r="I84" s="2"/>
      <c r="J84" s="2"/>
    </row>
    <row r="85" spans="2:10" ht="31.5" x14ac:dyDescent="0.25">
      <c r="B85" s="82" t="s">
        <v>97</v>
      </c>
      <c r="C85" s="84" t="s">
        <v>200</v>
      </c>
      <c r="D85" s="63">
        <v>857.4</v>
      </c>
      <c r="E85" s="63">
        <v>857.4</v>
      </c>
      <c r="F85" s="63">
        <v>857.4</v>
      </c>
      <c r="G85" s="63">
        <f t="shared" si="0"/>
        <v>100</v>
      </c>
      <c r="H85" s="2"/>
      <c r="I85" s="2"/>
      <c r="J85" s="2"/>
    </row>
    <row r="86" spans="2:10" ht="141.75" x14ac:dyDescent="0.25">
      <c r="B86" s="85" t="s">
        <v>293</v>
      </c>
      <c r="C86" s="86" t="s">
        <v>291</v>
      </c>
      <c r="D86" s="54">
        <f>D87</f>
        <v>0</v>
      </c>
      <c r="E86" s="54">
        <f t="shared" ref="E86:F86" si="13">E87</f>
        <v>0</v>
      </c>
      <c r="F86" s="54">
        <f t="shared" si="13"/>
        <v>100.1</v>
      </c>
      <c r="G86" s="54"/>
      <c r="H86" s="2"/>
      <c r="I86" s="2"/>
      <c r="J86" s="2"/>
    </row>
    <row r="87" spans="2:10" ht="43.5" customHeight="1" x14ac:dyDescent="0.25">
      <c r="B87" s="85" t="s">
        <v>294</v>
      </c>
      <c r="C87" s="84" t="s">
        <v>292</v>
      </c>
      <c r="D87" s="63"/>
      <c r="E87" s="63"/>
      <c r="F87" s="63">
        <v>100.1</v>
      </c>
      <c r="G87" s="63"/>
      <c r="H87" s="2"/>
      <c r="I87" s="2"/>
      <c r="J87" s="2"/>
    </row>
    <row r="88" spans="2:10" ht="63" x14ac:dyDescent="0.25">
      <c r="B88" s="85" t="s">
        <v>111</v>
      </c>
      <c r="C88" s="86" t="s">
        <v>290</v>
      </c>
      <c r="D88" s="54"/>
      <c r="E88" s="54"/>
      <c r="F88" s="54">
        <v>-19081.2</v>
      </c>
      <c r="G88" s="63"/>
      <c r="H88" s="2"/>
      <c r="I88" s="2"/>
      <c r="J88" s="2"/>
    </row>
    <row r="89" spans="2:10" ht="15.75" x14ac:dyDescent="0.25">
      <c r="B89" s="31"/>
      <c r="C89" s="31"/>
      <c r="D89" s="31"/>
      <c r="E89" s="33"/>
      <c r="F89" s="31"/>
      <c r="G89" s="31"/>
      <c r="H89" s="2"/>
      <c r="I89" s="2"/>
      <c r="J89" s="2"/>
    </row>
    <row r="90" spans="2:10" ht="15.75" x14ac:dyDescent="0.25">
      <c r="B90" s="34"/>
      <c r="C90" s="31"/>
      <c r="D90" s="31"/>
      <c r="E90" s="31"/>
      <c r="F90" s="31"/>
      <c r="G90" s="31"/>
      <c r="H90" s="2"/>
      <c r="I90" s="2"/>
      <c r="J90" s="2"/>
    </row>
    <row r="91" spans="2:10" ht="15.75" x14ac:dyDescent="0.25">
      <c r="B91" s="31"/>
      <c r="C91" s="31"/>
      <c r="D91" s="31"/>
      <c r="E91" s="31"/>
      <c r="F91" s="31"/>
      <c r="G91" s="31"/>
      <c r="H91" s="2"/>
      <c r="I91" s="2"/>
      <c r="J91" s="2"/>
    </row>
    <row r="92" spans="2:10" x14ac:dyDescent="0.2">
      <c r="B92" s="32"/>
      <c r="C92" s="32"/>
      <c r="D92" s="32"/>
      <c r="E92" s="32"/>
      <c r="F92" s="32"/>
      <c r="G92" s="32"/>
    </row>
    <row r="93" spans="2:10" x14ac:dyDescent="0.2">
      <c r="B93" s="32"/>
      <c r="C93" s="32"/>
      <c r="D93" s="32"/>
      <c r="E93" s="32"/>
      <c r="F93" s="32"/>
      <c r="G93" s="32"/>
    </row>
    <row r="94" spans="2:10" x14ac:dyDescent="0.2">
      <c r="B94" s="32"/>
      <c r="C94" s="32"/>
      <c r="D94" s="32"/>
      <c r="E94" s="32"/>
      <c r="F94" s="32"/>
      <c r="G94" s="32"/>
    </row>
    <row r="95" spans="2:10" x14ac:dyDescent="0.2">
      <c r="B95" s="32"/>
      <c r="C95" s="32"/>
      <c r="D95" s="32"/>
      <c r="E95" s="32"/>
      <c r="F95" s="32"/>
      <c r="G95" s="32"/>
    </row>
    <row r="96" spans="2:10" x14ac:dyDescent="0.2">
      <c r="B96" s="32"/>
      <c r="C96" s="32"/>
      <c r="D96" s="32"/>
      <c r="E96" s="32"/>
      <c r="F96" s="32"/>
      <c r="G96" s="32"/>
    </row>
    <row r="97" spans="2:7" x14ac:dyDescent="0.2">
      <c r="B97" s="32"/>
      <c r="C97" s="32"/>
      <c r="D97" s="32"/>
      <c r="E97" s="32"/>
      <c r="F97" s="32"/>
      <c r="G97" s="32"/>
    </row>
    <row r="98" spans="2:7" x14ac:dyDescent="0.2">
      <c r="B98" s="32"/>
      <c r="C98" s="32"/>
      <c r="D98" s="32"/>
      <c r="E98" s="32"/>
      <c r="F98" s="32"/>
      <c r="G98" s="32"/>
    </row>
  </sheetData>
  <mergeCells count="14">
    <mergeCell ref="B10:G10"/>
    <mergeCell ref="A40:A42"/>
    <mergeCell ref="C6:E6"/>
    <mergeCell ref="C1:G1"/>
    <mergeCell ref="C5:G5"/>
    <mergeCell ref="B7:G7"/>
    <mergeCell ref="B40:B42"/>
    <mergeCell ref="C40:C42"/>
    <mergeCell ref="E40:E42"/>
    <mergeCell ref="F40:F42"/>
    <mergeCell ref="G40:G42"/>
    <mergeCell ref="D40:D42"/>
    <mergeCell ref="B8:G8"/>
    <mergeCell ref="B9:G9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topLeftCell="A14"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40" t="s">
        <v>101</v>
      </c>
      <c r="D1" s="40"/>
      <c r="E1" s="40"/>
      <c r="F1" s="40"/>
    </row>
    <row r="2" spans="2:6" x14ac:dyDescent="0.2">
      <c r="C2" s="40" t="s">
        <v>117</v>
      </c>
      <c r="D2" s="40"/>
      <c r="E2" s="40"/>
      <c r="F2" s="40"/>
    </row>
    <row r="3" spans="2:6" x14ac:dyDescent="0.2">
      <c r="C3" s="40" t="s">
        <v>102</v>
      </c>
      <c r="D3" s="40"/>
      <c r="E3" s="40"/>
      <c r="F3" s="40"/>
    </row>
    <row r="4" spans="2:6" x14ac:dyDescent="0.2">
      <c r="C4" s="40" t="s">
        <v>103</v>
      </c>
      <c r="D4" s="40"/>
      <c r="E4" s="40"/>
      <c r="F4" s="40"/>
    </row>
    <row r="5" spans="2:6" x14ac:dyDescent="0.2">
      <c r="C5" s="40" t="s">
        <v>104</v>
      </c>
      <c r="D5" s="40"/>
      <c r="E5" s="40"/>
      <c r="F5" s="40"/>
    </row>
    <row r="6" spans="2:6" x14ac:dyDescent="0.2">
      <c r="C6" s="42"/>
      <c r="D6" s="42"/>
    </row>
    <row r="7" spans="2:6" ht="34.5" customHeight="1" x14ac:dyDescent="0.25">
      <c r="B7" s="41" t="s">
        <v>193</v>
      </c>
      <c r="C7" s="41"/>
      <c r="D7" s="41"/>
      <c r="E7" s="41"/>
      <c r="F7" s="41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46" t="s">
        <v>35</v>
      </c>
      <c r="C33" s="47" t="s">
        <v>36</v>
      </c>
      <c r="D33" s="43" t="s">
        <v>136</v>
      </c>
      <c r="E33" s="43" t="s">
        <v>137</v>
      </c>
      <c r="F33" s="44">
        <f t="shared" si="0"/>
        <v>21.532846715328468</v>
      </c>
    </row>
    <row r="34" spans="2:6" ht="50.25" customHeight="1" x14ac:dyDescent="0.2">
      <c r="B34" s="46"/>
      <c r="C34" s="47"/>
      <c r="D34" s="43"/>
      <c r="E34" s="43"/>
      <c r="F34" s="45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B7:F7"/>
    <mergeCell ref="C6:D6"/>
    <mergeCell ref="E33:E34"/>
    <mergeCell ref="F33:F34"/>
    <mergeCell ref="D33:D34"/>
    <mergeCell ref="B33:B34"/>
    <mergeCell ref="C33:C34"/>
    <mergeCell ref="C1:F1"/>
    <mergeCell ref="C2:F2"/>
    <mergeCell ref="C3:F3"/>
    <mergeCell ref="C4:F4"/>
    <mergeCell ref="C5:F5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начальник</cp:lastModifiedBy>
  <cp:lastPrinted>2016-05-20T09:24:50Z</cp:lastPrinted>
  <dcterms:created xsi:type="dcterms:W3CDTF">1996-10-08T23:32:33Z</dcterms:created>
  <dcterms:modified xsi:type="dcterms:W3CDTF">2016-05-20T09:24:55Z</dcterms:modified>
</cp:coreProperties>
</file>