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B7" i="1"/>
  <c r="C25" i="1"/>
  <c r="B25" i="1"/>
  <c r="C21" i="1"/>
  <c r="B21" i="1"/>
  <c r="E10" i="1" l="1"/>
  <c r="E12" i="1"/>
  <c r="E13" i="1"/>
  <c r="E14" i="1"/>
  <c r="E16" i="1"/>
  <c r="E17" i="1"/>
  <c r="E18" i="1"/>
  <c r="E20" i="1"/>
  <c r="E21" i="1"/>
  <c r="E22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9" i="1"/>
  <c r="D32" i="1"/>
  <c r="D33" i="1"/>
  <c r="D34" i="1"/>
  <c r="D35" i="1"/>
  <c r="D36" i="1"/>
  <c r="C31" i="1"/>
  <c r="B31" i="1"/>
  <c r="C23" i="1"/>
  <c r="B23" i="1"/>
  <c r="C19" i="1"/>
  <c r="B19" i="1"/>
  <c r="D29" i="1"/>
  <c r="D24" i="1"/>
  <c r="D25" i="1"/>
  <c r="D26" i="1"/>
  <c r="D20" i="1"/>
  <c r="D21" i="1"/>
  <c r="D22" i="1"/>
  <c r="D16" i="1"/>
  <c r="D17" i="1"/>
  <c r="D18" i="1"/>
  <c r="C15" i="1"/>
  <c r="B15" i="1"/>
  <c r="D9" i="1"/>
  <c r="D10" i="1"/>
  <c r="D12" i="1"/>
  <c r="D13" i="1"/>
  <c r="D14" i="1"/>
  <c r="C11" i="1"/>
  <c r="B11" i="1"/>
  <c r="C8" i="1"/>
  <c r="B8" i="1"/>
  <c r="C52" i="1"/>
  <c r="B52" i="1"/>
  <c r="E42" i="1"/>
  <c r="E43" i="1"/>
  <c r="E44" i="1"/>
  <c r="E45" i="1"/>
  <c r="E46" i="1"/>
  <c r="E47" i="1"/>
  <c r="E48" i="1"/>
  <c r="E49" i="1"/>
  <c r="E50" i="1"/>
  <c r="E51" i="1"/>
  <c r="E41" i="1"/>
  <c r="D42" i="1"/>
  <c r="D43" i="1"/>
  <c r="D44" i="1"/>
  <c r="D45" i="1"/>
  <c r="D46" i="1"/>
  <c r="D47" i="1"/>
  <c r="D48" i="1"/>
  <c r="D49" i="1"/>
  <c r="D50" i="1"/>
  <c r="D51" i="1"/>
  <c r="D41" i="1"/>
  <c r="D19" i="1" l="1"/>
  <c r="C39" i="1"/>
  <c r="E23" i="1"/>
  <c r="E8" i="1"/>
  <c r="B39" i="1"/>
  <c r="E31" i="1"/>
  <c r="D23" i="1"/>
  <c r="E19" i="1"/>
  <c r="D15" i="1"/>
  <c r="E15" i="1"/>
  <c r="E11" i="1"/>
  <c r="D11" i="1"/>
  <c r="D8" i="1"/>
  <c r="D31" i="1"/>
  <c r="D52" i="1"/>
  <c r="E52" i="1"/>
  <c r="E39" i="1" l="1"/>
  <c r="D7" i="1"/>
  <c r="E7" i="1"/>
  <c r="D39" i="1"/>
</calcChain>
</file>

<file path=xl/sharedStrings.xml><?xml version="1.0" encoding="utf-8"?>
<sst xmlns="http://schemas.openxmlformats.org/spreadsheetml/2006/main" count="59" uniqueCount="59">
  <si>
    <t>Отчет об исполнении консолидированного бюджета</t>
  </si>
  <si>
    <t>(в тысячах рублей)</t>
  </si>
  <si>
    <t>Наименование показателя</t>
  </si>
  <si>
    <t xml:space="preserve">Уточненный план 
(по отчету)
</t>
  </si>
  <si>
    <t>Фактическое исполнение</t>
  </si>
  <si>
    <t>процент исполнения  к уточненному плану</t>
  </si>
  <si>
    <t>Отклонение
 +,-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</si>
  <si>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</si>
  <si>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</si>
  <si>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</si>
  <si>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</si>
  <si>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</si>
  <si>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</si>
  <si>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упрощеннной системы налогообложения</t>
  </si>
  <si>
    <t>Единый налог на вмененный доход для отдельных 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</si>
  <si>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</si>
  <si>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</si>
  <si>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</si>
  <si>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организаций</t>
  </si>
  <si>
    <t>Земельный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</si>
  <si>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</si>
  <si>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</si>
  <si>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</si>
  <si>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</si>
  <si>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</si>
  <si>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</si>
  <si>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</si>
  <si>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</si>
  <si>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</si>
  <si>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 материальных и нематериальных активов</t>
  </si>
  <si>
    <t>Штрафные санкции, возмещение ущерба</t>
  </si>
  <si>
    <t>Прочие неналоговые доходы</t>
  </si>
  <si>
    <t>Безвозмездные поступления</t>
  </si>
  <si>
    <t>Дотации на выравнивание бюджетной обеспеченности</t>
  </si>
  <si>
    <t>Дотации на поддержку мер по обеспечению сбалансированности бюджетов</t>
  </si>
  <si>
    <t>Субсидии</t>
  </si>
  <si>
    <t>Субвенции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</si>
  <si>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</si>
  <si>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</si>
  <si>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субсидий, субвенций и иных межбюджетных трансфертов, имеющих целевое назначение, прошлых лет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</si>
  <si>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</si>
  <si>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</si>
  <si>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</si>
  <si>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</si>
  <si>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</si>
  <si>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</si>
  <si>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</si>
  <si>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</si>
  <si>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</si>
  <si>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</si>
  <si>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</si>
  <si>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</si>
  <si>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</si>
  <si>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 расходов</t>
  </si>
  <si>
    <t>Профицит бюджета "+"
Дефицит бюджета "-"</t>
  </si>
  <si>
    <t>Глава</t>
  </si>
  <si>
    <t>Республики Адыгея</t>
  </si>
  <si>
    <t>А.К. Тхакушинов</t>
  </si>
  <si>
    <t>муниципального образования "Шовгеновский район"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</si>
</sst>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[$-F400]h:mm:ss\ AM/PM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3" fillId="0" borderId="0" xfId="1" applyFont="1" applyBorder="1"/>
    <xf numFmtId="164" fontId="3" fillId="0" borderId="0" xfId="1" applyNumberFormat="1" applyFont="1" applyBorder="1"/>
    <xf numFmtId="0" fontId="3" fillId="0" borderId="0" xfId="1" applyFont="1"/>
    <xf numFmtId="164" fontId="3" fillId="0" borderId="0" xfId="1" applyNumberFormat="1" applyFont="1"/>
    <xf numFmtId="165" fontId="3" fillId="0" borderId="1" xfId="1" applyNumberFormat="1" applyFont="1" applyBorder="1"/>
    <xf numFmtId="0" fontId="4" fillId="0" borderId="2" xfId="1" applyFont="1" applyBorder="1"/>
    <xf numFmtId="0" fontId="3" fillId="0" borderId="2" xfId="2" applyFont="1" applyBorder="1" applyAlignment="1">
      <alignment wrapText="1"/>
    </xf>
    <xf numFmtId="49" fontId="3" fillId="0" borderId="2" xfId="1" applyNumberFormat="1" applyFont="1" applyBorder="1" applyAlignment="1">
      <alignment vertical="center" wrapText="1"/>
    </xf>
    <xf numFmtId="49" fontId="3" fillId="0" borderId="3" xfId="1" applyNumberFormat="1" applyFont="1" applyBorder="1"/>
    <xf numFmtId="165" fontId="3" fillId="0" borderId="4" xfId="1" applyNumberFormat="1" applyFont="1" applyBorder="1" applyAlignment="1">
      <alignment horizontal="center"/>
    </xf>
    <xf numFmtId="165" fontId="3" fillId="0" borderId="5" xfId="1" applyNumberFormat="1" applyFont="1" applyBorder="1"/>
    <xf numFmtId="0" fontId="4" fillId="0" borderId="6" xfId="1" applyFont="1" applyBorder="1"/>
    <xf numFmtId="165" fontId="4" fillId="0" borderId="7" xfId="1" applyNumberFormat="1" applyFont="1" applyBorder="1"/>
    <xf numFmtId="165" fontId="4" fillId="0" borderId="7" xfId="1" applyNumberFormat="1" applyFont="1" applyBorder="1" applyAlignment="1">
      <alignment horizontal="center"/>
    </xf>
    <xf numFmtId="165" fontId="4" fillId="0" borderId="8" xfId="1" applyNumberFormat="1" applyFont="1" applyBorder="1"/>
    <xf numFmtId="0" fontId="4" fillId="0" borderId="9" xfId="1" applyFont="1" applyBorder="1" applyAlignment="1">
      <alignment wrapText="1"/>
    </xf>
    <xf numFmtId="165" fontId="4" fillId="0" borderId="10" xfId="1" applyNumberFormat="1" applyFont="1" applyBorder="1"/>
    <xf numFmtId="0" fontId="4" fillId="0" borderId="6" xfId="2" applyFont="1" applyBorder="1" applyAlignment="1">
      <alignment wrapText="1"/>
    </xf>
    <xf numFmtId="0" fontId="4" fillId="0" borderId="11" xfId="1" applyFont="1" applyBorder="1" applyAlignment="1">
      <alignment horizontal="center" vertical="top"/>
    </xf>
    <xf numFmtId="49" fontId="4" fillId="0" borderId="12" xfId="1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horizontal="center" vertical="top" wrapText="1"/>
    </xf>
    <xf numFmtId="49" fontId="4" fillId="0" borderId="12" xfId="1" applyNumberFormat="1" applyFont="1" applyBorder="1" applyAlignment="1">
      <alignment horizontal="center" vertical="top" wrapText="1"/>
    </xf>
    <xf numFmtId="49" fontId="4" fillId="0" borderId="13" xfId="1" applyNumberFormat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3" fillId="0" borderId="0" xfId="1" applyFont="1" applyAlignment="1">
      <alignment horizontal="right"/>
    </xf>
    <xf numFmtId="49" fontId="3" fillId="0" borderId="15" xfId="1" applyNumberFormat="1" applyFont="1" applyBorder="1" applyAlignment="1">
      <alignment vertical="center" wrapText="1"/>
    </xf>
    <xf numFmtId="165" fontId="4" fillId="2" borderId="1" xfId="1" applyNumberFormat="1" applyFont="1" applyFill="1" applyBorder="1"/>
    <xf numFmtId="165" fontId="3" fillId="2" borderId="1" xfId="1" applyNumberFormat="1" applyFont="1" applyFill="1" applyBorder="1"/>
    <xf numFmtId="165" fontId="3" fillId="2" borderId="1" xfId="2" applyNumberFormat="1" applyFont="1" applyFill="1" applyBorder="1" applyAlignment="1"/>
    <xf numFmtId="165" fontId="5" fillId="0" borderId="1" xfId="1" applyNumberFormat="1" applyFont="1" applyBorder="1" applyAlignment="1">
      <alignment horizontal="right"/>
    </xf>
    <xf numFmtId="165" fontId="4" fillId="0" borderId="1" xfId="1" applyNumberFormat="1" applyFont="1" applyBorder="1"/>
    <xf numFmtId="165" fontId="6" fillId="2" borderId="1" xfId="1" applyNumberFormat="1" applyFont="1" applyFill="1" applyBorder="1"/>
    <xf numFmtId="165" fontId="7" fillId="2" borderId="1" xfId="1" applyNumberFormat="1" applyFont="1" applyFill="1" applyBorder="1"/>
    <xf numFmtId="0" fontId="3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/>
    </xf>
    <xf numFmtId="0" fontId="3" fillId="0" borderId="2" xfId="1" applyNumberFormat="1" applyFont="1" applyBorder="1" applyAlignment="1">
      <alignment horizontal="left" vertical="top" wrapText="1"/>
    </xf>
    <xf numFmtId="166" fontId="4" fillId="0" borderId="2" xfId="1" applyNumberFormat="1" applyFont="1" applyBorder="1" applyAlignment="1">
      <alignment horizontal="left" vertical="top" wrapText="1"/>
    </xf>
    <xf numFmtId="165" fontId="3" fillId="0" borderId="1" xfId="1" applyNumberFormat="1" applyFont="1" applyFill="1" applyBorder="1"/>
    <xf numFmtId="165" fontId="4" fillId="0" borderId="5" xfId="1" applyNumberFormat="1" applyFont="1" applyBorder="1"/>
    <xf numFmtId="165" fontId="4" fillId="0" borderId="4" xfId="1" applyNumberFormat="1" applyFont="1" applyBorder="1" applyAlignment="1">
      <alignment horizontal="center"/>
    </xf>
    <xf numFmtId="165" fontId="3" fillId="0" borderId="4" xfId="1" applyNumberFormat="1" applyFont="1" applyBorder="1" applyAlignment="1">
      <alignment horizontal="center"/>
    </xf>
    <xf numFmtId="165" fontId="3" fillId="0" borderId="5" xfId="1" applyNumberFormat="1" applyFont="1" applyBorder="1"/>
    <xf numFmtId="165" fontId="4" fillId="0" borderId="7" xfId="1" applyNumberFormat="1" applyFont="1" applyBorder="1"/>
    <xf numFmtId="165" fontId="4" fillId="0" borderId="7" xfId="1" applyNumberFormat="1" applyFont="1" applyBorder="1"/>
    <xf numFmtId="165" fontId="4" fillId="2" borderId="1" xfId="1" applyNumberFormat="1" applyFont="1" applyFill="1" applyBorder="1"/>
    <xf numFmtId="165" fontId="3" fillId="2" borderId="1" xfId="1" applyNumberFormat="1" applyFont="1" applyFill="1" applyBorder="1"/>
    <xf numFmtId="165" fontId="4" fillId="0" borderId="1" xfId="1" applyNumberFormat="1" applyFont="1" applyBorder="1"/>
    <xf numFmtId="165" fontId="6" fillId="2" borderId="1" xfId="1" applyNumberFormat="1" applyFont="1" applyFill="1" applyBorder="1"/>
    <xf numFmtId="0" fontId="4" fillId="0" borderId="16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4" fillId="0" borderId="18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C39" sqref="C39"/>
    </sheetView>
  </sheetViews>
  <sheetFormatPr defaultRowHeight="15" x14ac:dyDescent="0.25"/>
  <cols>
    <col min="1" max="1" width="58.28515625" customWidth="1"/>
    <col min="2" max="2" width="14.28515625" customWidth="1"/>
    <col min="3" max="3" width="14.42578125" customWidth="1"/>
    <col min="4" max="4" width="16.140625" customWidth="1"/>
    <col min="5" max="5" width="14" customWidth="1"/>
  </cols>
  <sheetData>
    <row r="1" spans="1:5" ht="15.75" x14ac:dyDescent="0.25">
      <c r="A1" s="59" t="s">
        <v>0</v>
      </c>
      <c r="B1" s="59"/>
      <c r="C1" s="59"/>
      <c r="D1" s="59"/>
      <c r="E1" s="59"/>
    </row>
    <row r="2" spans="1:5" ht="15.75" x14ac:dyDescent="0.25">
      <c r="A2" s="59" t="s">
        <v>58</v>
      </c>
      <c r="B2" s="59"/>
      <c r="C2" s="59"/>
      <c r="D2" s="59"/>
      <c r="E2" s="59"/>
    </row>
    <row r="3" spans="1:5" ht="16.5" thickBot="1" x14ac:dyDescent="0.3">
      <c r="A3" s="3"/>
      <c r="B3" s="4"/>
      <c r="C3" s="3"/>
      <c r="D3" s="3"/>
      <c r="E3" s="27" t="s">
        <v>1</v>
      </c>
    </row>
    <row r="4" spans="1:5" ht="64.5" thickTop="1" thickBot="1" x14ac:dyDescent="0.3">
      <c r="A4" s="19" t="s">
        <v>2</v>
      </c>
      <c r="B4" s="20" t="s">
        <v>3</v>
      </c>
      <c r="C4" s="21" t="s">
        <v>4</v>
      </c>
      <c r="D4" s="22" t="s">
        <v>5</v>
      </c>
      <c r="E4" s="23" t="s">
        <v>6</v>
      </c>
    </row>
    <row r="5" spans="1:5" ht="17.25" thickTop="1" thickBot="1" x14ac:dyDescent="0.3">
      <c r="A5" s="24">
        <v>1</v>
      </c>
      <c r="B5" s="25">
        <v>2</v>
      </c>
      <c r="C5" s="25">
        <v>3</v>
      </c>
      <c r="D5" s="25">
        <v>4</v>
      </c>
      <c r="E5" s="26">
        <v>5</v>
      </c>
    </row>
    <row r="6" spans="1:5" ht="17.25" thickTop="1" thickBot="1" x14ac:dyDescent="0.3">
      <c r="A6" s="56" t="s">
        <v>7</v>
      </c>
      <c r="B6" s="57"/>
      <c r="C6" s="57"/>
      <c r="D6" s="57"/>
      <c r="E6" s="58"/>
    </row>
    <row r="7" spans="1:5" ht="17.25" thickTop="1" thickBot="1" x14ac:dyDescent="0.3">
      <c r="A7" s="37" t="s">
        <v>8</v>
      </c>
      <c r="B7" s="33">
        <f>B8+B11+B15+B19+B21+B23+B25+B27+B28+B29+B30+B10</f>
        <v>57806.8</v>
      </c>
      <c r="C7" s="51">
        <f>C8+C11+C15+C19+C21+C23+C25+C27+C28+C29+C30+C10</f>
        <v>62024.800000000003</v>
      </c>
      <c r="D7" s="44">
        <f t="shared" ref="D7:D29" si="0">C7/B7*100</f>
        <v>107.2967194170928</v>
      </c>
      <c r="E7" s="43">
        <f t="shared" ref="E7:E39" si="1">C7-B7</f>
        <v>4218</v>
      </c>
    </row>
    <row r="8" spans="1:5" ht="17.25" thickTop="1" thickBot="1" x14ac:dyDescent="0.3">
      <c r="A8" s="38" t="s">
        <v>9</v>
      </c>
      <c r="B8" s="29">
        <f>SUM(B9:B9)</f>
        <v>14441.4</v>
      </c>
      <c r="C8" s="49">
        <f>SUM(C9:C9)</f>
        <v>15853.3</v>
      </c>
      <c r="D8" s="44">
        <f t="shared" si="0"/>
        <v>109.77675294639025</v>
      </c>
      <c r="E8" s="43">
        <f t="shared" si="1"/>
        <v>1411.8999999999996</v>
      </c>
    </row>
    <row r="9" spans="1:5" ht="17.25" thickTop="1" thickBot="1" x14ac:dyDescent="0.3">
      <c r="A9" s="39" t="s">
        <v>10</v>
      </c>
      <c r="B9" s="50">
        <v>14441.4</v>
      </c>
      <c r="C9" s="52">
        <v>15853.3</v>
      </c>
      <c r="D9" s="44">
        <f t="shared" si="0"/>
        <v>109.77675294639025</v>
      </c>
      <c r="E9" s="43">
        <f t="shared" si="1"/>
        <v>1411.8999999999996</v>
      </c>
    </row>
    <row r="10" spans="1:5" ht="33" thickTop="1" thickBot="1" x14ac:dyDescent="0.3">
      <c r="A10" s="38" t="s">
        <v>11</v>
      </c>
      <c r="B10" s="33">
        <v>5032.7</v>
      </c>
      <c r="C10" s="35">
        <v>5618.8</v>
      </c>
      <c r="D10" s="44">
        <f t="shared" si="0"/>
        <v>111.64583623104896</v>
      </c>
      <c r="E10" s="43">
        <f t="shared" si="1"/>
        <v>586.10000000000036</v>
      </c>
    </row>
    <row r="11" spans="1:5" ht="17.25" thickTop="1" thickBot="1" x14ac:dyDescent="0.3">
      <c r="A11" s="37" t="s">
        <v>12</v>
      </c>
      <c r="B11" s="29">
        <f>SUM(B12:B14)</f>
        <v>7764</v>
      </c>
      <c r="C11" s="49">
        <f>SUM(C12:C14)</f>
        <v>7956.2999999999993</v>
      </c>
      <c r="D11" s="44">
        <f t="shared" si="0"/>
        <v>102.47681607418855</v>
      </c>
      <c r="E11" s="43">
        <f t="shared" si="1"/>
        <v>192.29999999999927</v>
      </c>
    </row>
    <row r="12" spans="1:5" ht="33" thickTop="1" thickBot="1" x14ac:dyDescent="0.3">
      <c r="A12" s="36" t="s">
        <v>13</v>
      </c>
      <c r="B12" s="30">
        <v>3817</v>
      </c>
      <c r="C12" s="34">
        <v>2209.3000000000002</v>
      </c>
      <c r="D12" s="44">
        <f t="shared" si="0"/>
        <v>57.880534451139646</v>
      </c>
      <c r="E12" s="43">
        <f t="shared" si="1"/>
        <v>-1607.6999999999998</v>
      </c>
    </row>
    <row r="13" spans="1:5" ht="33" thickTop="1" thickBot="1" x14ac:dyDescent="0.3">
      <c r="A13" s="36" t="s">
        <v>14</v>
      </c>
      <c r="B13" s="30">
        <v>1100</v>
      </c>
      <c r="C13" s="34">
        <v>1282.0999999999999</v>
      </c>
      <c r="D13" s="44">
        <f t="shared" si="0"/>
        <v>116.55454545454545</v>
      </c>
      <c r="E13" s="43">
        <f t="shared" si="1"/>
        <v>182.09999999999991</v>
      </c>
    </row>
    <row r="14" spans="1:5" ht="17.25" thickTop="1" thickBot="1" x14ac:dyDescent="0.3">
      <c r="A14" s="36" t="s">
        <v>15</v>
      </c>
      <c r="B14" s="30">
        <v>2847</v>
      </c>
      <c r="C14" s="34">
        <v>4464.8999999999996</v>
      </c>
      <c r="D14" s="44">
        <f t="shared" si="0"/>
        <v>156.82824025289776</v>
      </c>
      <c r="E14" s="43">
        <f t="shared" si="1"/>
        <v>1617.8999999999996</v>
      </c>
    </row>
    <row r="15" spans="1:5" ht="17.25" thickTop="1" thickBot="1" x14ac:dyDescent="0.3">
      <c r="A15" s="37" t="s">
        <v>16</v>
      </c>
      <c r="B15" s="29">
        <f>SUM(B16:B18)</f>
        <v>13967.5</v>
      </c>
      <c r="C15" s="49">
        <f>SUM(C16:C18)</f>
        <v>13975.599999999999</v>
      </c>
      <c r="D15" s="44">
        <f t="shared" si="0"/>
        <v>100.05799176660102</v>
      </c>
      <c r="E15" s="43">
        <f t="shared" si="1"/>
        <v>8.0999999999985448</v>
      </c>
    </row>
    <row r="16" spans="1:5" ht="17.25" thickTop="1" thickBot="1" x14ac:dyDescent="0.3">
      <c r="A16" s="36" t="s">
        <v>17</v>
      </c>
      <c r="B16" s="30">
        <v>460</v>
      </c>
      <c r="C16" s="34">
        <v>601</v>
      </c>
      <c r="D16" s="44">
        <f t="shared" si="0"/>
        <v>130.65217391304347</v>
      </c>
      <c r="E16" s="43">
        <f t="shared" si="1"/>
        <v>141</v>
      </c>
    </row>
    <row r="17" spans="1:5" ht="17.25" thickTop="1" thickBot="1" x14ac:dyDescent="0.3">
      <c r="A17" s="36" t="s">
        <v>18</v>
      </c>
      <c r="B17" s="30">
        <v>8458</v>
      </c>
      <c r="C17" s="34">
        <v>7186.2</v>
      </c>
      <c r="D17" s="44">
        <f t="shared" si="0"/>
        <v>84.963348309292968</v>
      </c>
      <c r="E17" s="43">
        <f t="shared" si="1"/>
        <v>-1271.8000000000002</v>
      </c>
    </row>
    <row r="18" spans="1:5" ht="17.25" thickTop="1" thickBot="1" x14ac:dyDescent="0.3">
      <c r="A18" s="39" t="s">
        <v>19</v>
      </c>
      <c r="B18" s="30">
        <v>5049.5</v>
      </c>
      <c r="C18" s="34">
        <v>6188.4</v>
      </c>
      <c r="D18" s="44">
        <f t="shared" si="0"/>
        <v>122.554708386969</v>
      </c>
      <c r="E18" s="43">
        <f t="shared" si="1"/>
        <v>1138.8999999999996</v>
      </c>
    </row>
    <row r="19" spans="1:5" ht="33" thickTop="1" thickBot="1" x14ac:dyDescent="0.3">
      <c r="A19" s="38" t="s">
        <v>20</v>
      </c>
      <c r="B19" s="29">
        <f>SUM(B20:B20)</f>
        <v>78.5</v>
      </c>
      <c r="C19" s="49">
        <f>SUM(C20:C20)</f>
        <v>95.5</v>
      </c>
      <c r="D19" s="44">
        <f t="shared" si="0"/>
        <v>121.656050955414</v>
      </c>
      <c r="E19" s="43">
        <f t="shared" si="1"/>
        <v>17</v>
      </c>
    </row>
    <row r="20" spans="1:5" ht="17.25" thickTop="1" thickBot="1" x14ac:dyDescent="0.3">
      <c r="A20" s="36" t="s">
        <v>21</v>
      </c>
      <c r="B20" s="30">
        <v>78.5</v>
      </c>
      <c r="C20" s="34">
        <v>95.5</v>
      </c>
      <c r="D20" s="44">
        <f t="shared" si="0"/>
        <v>121.656050955414</v>
      </c>
      <c r="E20" s="43">
        <f t="shared" si="1"/>
        <v>17</v>
      </c>
    </row>
    <row r="21" spans="1:5" ht="17.25" thickTop="1" thickBot="1" x14ac:dyDescent="0.3">
      <c r="A21" s="37" t="s">
        <v>22</v>
      </c>
      <c r="B21" s="29">
        <f>B22</f>
        <v>730</v>
      </c>
      <c r="C21" s="49">
        <f>C22</f>
        <v>1345.3</v>
      </c>
      <c r="D21" s="44">
        <f t="shared" si="0"/>
        <v>184.2876712328767</v>
      </c>
      <c r="E21" s="43">
        <f t="shared" si="1"/>
        <v>615.29999999999995</v>
      </c>
    </row>
    <row r="22" spans="1:5" ht="48.75" thickTop="1" thickBot="1" x14ac:dyDescent="0.3">
      <c r="A22" s="36" t="s">
        <v>23</v>
      </c>
      <c r="B22" s="30">
        <v>730</v>
      </c>
      <c r="C22" s="34">
        <v>1345.3</v>
      </c>
      <c r="D22" s="44">
        <f t="shared" si="0"/>
        <v>184.2876712328767</v>
      </c>
      <c r="E22" s="43">
        <f t="shared" si="1"/>
        <v>615.29999999999995</v>
      </c>
    </row>
    <row r="23" spans="1:5" ht="33" thickTop="1" thickBot="1" x14ac:dyDescent="0.3">
      <c r="A23" s="38" t="s">
        <v>24</v>
      </c>
      <c r="B23" s="29">
        <f>SUM(B24:B24)</f>
        <v>15422.7</v>
      </c>
      <c r="C23" s="49">
        <f>SUM(C24:C24)</f>
        <v>15865.4</v>
      </c>
      <c r="D23" s="44">
        <f t="shared" si="0"/>
        <v>102.8704442153449</v>
      </c>
      <c r="E23" s="43">
        <f t="shared" si="1"/>
        <v>442.69999999999891</v>
      </c>
    </row>
    <row r="24" spans="1:5" ht="96" thickTop="1" thickBot="1" x14ac:dyDescent="0.3">
      <c r="A24" s="40" t="s">
        <v>25</v>
      </c>
      <c r="B24" s="30">
        <v>15422.7</v>
      </c>
      <c r="C24" s="34">
        <v>15865.4</v>
      </c>
      <c r="D24" s="44">
        <f t="shared" si="0"/>
        <v>102.8704442153449</v>
      </c>
      <c r="E24" s="43">
        <f t="shared" si="1"/>
        <v>442.69999999999891</v>
      </c>
    </row>
    <row r="25" spans="1:5" ht="17.25" thickTop="1" thickBot="1" x14ac:dyDescent="0.3">
      <c r="A25" s="37" t="s">
        <v>26</v>
      </c>
      <c r="B25" s="29">
        <f>B26</f>
        <v>220</v>
      </c>
      <c r="C25" s="49">
        <f>C26</f>
        <v>333.4</v>
      </c>
      <c r="D25" s="44">
        <f t="shared" si="0"/>
        <v>151.54545454545453</v>
      </c>
      <c r="E25" s="43">
        <f t="shared" si="1"/>
        <v>113.39999999999998</v>
      </c>
    </row>
    <row r="26" spans="1:5" ht="17.25" thickTop="1" thickBot="1" x14ac:dyDescent="0.3">
      <c r="A26" s="36" t="s">
        <v>27</v>
      </c>
      <c r="B26" s="30">
        <v>220</v>
      </c>
      <c r="C26" s="30">
        <v>333.4</v>
      </c>
      <c r="D26" s="44">
        <f t="shared" si="0"/>
        <v>151.54545454545453</v>
      </c>
      <c r="E26" s="43">
        <f t="shared" si="1"/>
        <v>113.39999999999998</v>
      </c>
    </row>
    <row r="27" spans="1:5" ht="33" thickTop="1" thickBot="1" x14ac:dyDescent="0.3">
      <c r="A27" s="41" t="s">
        <v>28</v>
      </c>
      <c r="B27" s="29"/>
      <c r="C27" s="29">
        <v>145.19999999999999</v>
      </c>
      <c r="D27" s="44"/>
      <c r="E27" s="43">
        <f t="shared" si="1"/>
        <v>145.19999999999999</v>
      </c>
    </row>
    <row r="28" spans="1:5" ht="33" thickTop="1" thickBot="1" x14ac:dyDescent="0.3">
      <c r="A28" s="38" t="s">
        <v>29</v>
      </c>
      <c r="B28" s="29"/>
      <c r="C28" s="29">
        <v>413.6</v>
      </c>
      <c r="D28" s="44"/>
      <c r="E28" s="43">
        <f t="shared" si="1"/>
        <v>413.6</v>
      </c>
    </row>
    <row r="29" spans="1:5" ht="17.25" thickTop="1" thickBot="1" x14ac:dyDescent="0.3">
      <c r="A29" s="37" t="s">
        <v>30</v>
      </c>
      <c r="B29" s="29">
        <v>150</v>
      </c>
      <c r="C29" s="29">
        <v>394</v>
      </c>
      <c r="D29" s="44">
        <f t="shared" si="0"/>
        <v>262.66666666666663</v>
      </c>
      <c r="E29" s="43">
        <f t="shared" si="1"/>
        <v>244</v>
      </c>
    </row>
    <row r="30" spans="1:5" ht="17.25" thickTop="1" thickBot="1" x14ac:dyDescent="0.3">
      <c r="A30" s="37" t="s">
        <v>31</v>
      </c>
      <c r="B30" s="29"/>
      <c r="C30" s="29">
        <v>28.4</v>
      </c>
      <c r="D30" s="44"/>
      <c r="E30" s="43">
        <f t="shared" si="1"/>
        <v>28.4</v>
      </c>
    </row>
    <row r="31" spans="1:5" ht="17.25" thickTop="1" thickBot="1" x14ac:dyDescent="0.3">
      <c r="A31" s="6" t="s">
        <v>32</v>
      </c>
      <c r="B31" s="29">
        <f>SUM(B32:B38)</f>
        <v>374954.69999999995</v>
      </c>
      <c r="C31" s="49">
        <f>SUM(C32:C38)</f>
        <v>355955.59999999992</v>
      </c>
      <c r="D31" s="44">
        <f t="shared" ref="D31:D39" si="2">C31/B31*100</f>
        <v>94.932961235050513</v>
      </c>
      <c r="E31" s="43">
        <f t="shared" si="1"/>
        <v>-18999.100000000035</v>
      </c>
    </row>
    <row r="32" spans="1:5" ht="17.25" thickTop="1" thickBot="1" x14ac:dyDescent="0.3">
      <c r="A32" s="7" t="s">
        <v>33</v>
      </c>
      <c r="B32" s="31">
        <v>50287</v>
      </c>
      <c r="C32" s="31">
        <v>50287</v>
      </c>
      <c r="D32" s="44">
        <f t="shared" si="2"/>
        <v>100</v>
      </c>
      <c r="E32" s="43">
        <f t="shared" si="1"/>
        <v>0</v>
      </c>
    </row>
    <row r="33" spans="1:5" ht="33" thickTop="1" thickBot="1" x14ac:dyDescent="0.3">
      <c r="A33" s="7" t="s">
        <v>34</v>
      </c>
      <c r="B33" s="31">
        <v>78065.7</v>
      </c>
      <c r="C33" s="31">
        <v>78065.7</v>
      </c>
      <c r="D33" s="44">
        <f t="shared" si="2"/>
        <v>100</v>
      </c>
      <c r="E33" s="43">
        <f t="shared" si="1"/>
        <v>0</v>
      </c>
    </row>
    <row r="34" spans="1:5" ht="17.25" thickTop="1" thickBot="1" x14ac:dyDescent="0.3">
      <c r="A34" s="7" t="s">
        <v>35</v>
      </c>
      <c r="B34" s="30">
        <v>56888.800000000003</v>
      </c>
      <c r="C34" s="30">
        <v>56888.800000000003</v>
      </c>
      <c r="D34" s="44">
        <f t="shared" si="2"/>
        <v>100</v>
      </c>
      <c r="E34" s="43">
        <f t="shared" si="1"/>
        <v>0</v>
      </c>
    </row>
    <row r="35" spans="1:5" ht="17.25" thickTop="1" thickBot="1" x14ac:dyDescent="0.3">
      <c r="A35" s="7" t="s">
        <v>36</v>
      </c>
      <c r="B35" s="30">
        <v>188699.1</v>
      </c>
      <c r="C35" s="30">
        <v>188681.1</v>
      </c>
      <c r="D35" s="44">
        <f t="shared" si="2"/>
        <v>99.990461003788567</v>
      </c>
      <c r="E35" s="43">
        <f t="shared" si="1"/>
        <v>-18</v>
      </c>
    </row>
    <row r="36" spans="1:5" ht="17.25" thickTop="1" thickBot="1" x14ac:dyDescent="0.3">
      <c r="A36" s="7" t="s">
        <v>37</v>
      </c>
      <c r="B36" s="42">
        <v>1014.1</v>
      </c>
      <c r="C36" s="42">
        <v>1014.1</v>
      </c>
      <c r="D36" s="44">
        <f t="shared" si="2"/>
        <v>100</v>
      </c>
      <c r="E36" s="43">
        <f t="shared" si="1"/>
        <v>0</v>
      </c>
    </row>
    <row r="37" spans="1:5" ht="96" thickTop="1" thickBot="1" x14ac:dyDescent="0.3">
      <c r="A37" s="8" t="s">
        <v>38</v>
      </c>
      <c r="B37" s="5"/>
      <c r="C37" s="5">
        <v>100.1</v>
      </c>
      <c r="D37" s="44"/>
      <c r="E37" s="43">
        <f t="shared" si="1"/>
        <v>100.1</v>
      </c>
    </row>
    <row r="38" spans="1:5" ht="48.75" thickTop="1" thickBot="1" x14ac:dyDescent="0.3">
      <c r="A38" s="8" t="s">
        <v>39</v>
      </c>
      <c r="B38" s="5"/>
      <c r="C38" s="5">
        <v>-19081.2</v>
      </c>
      <c r="D38" s="44"/>
      <c r="E38" s="43">
        <f t="shared" si="1"/>
        <v>-19081.2</v>
      </c>
    </row>
    <row r="39" spans="1:5" ht="17.25" thickTop="1" thickBot="1" x14ac:dyDescent="0.3">
      <c r="A39" s="18" t="s">
        <v>40</v>
      </c>
      <c r="B39" s="13">
        <f>B7+B31</f>
        <v>432761.49999999994</v>
      </c>
      <c r="C39" s="48">
        <f>C7+C31</f>
        <v>417980.39999999991</v>
      </c>
      <c r="D39" s="44">
        <f t="shared" si="2"/>
        <v>96.584469736794958</v>
      </c>
      <c r="E39" s="43">
        <f t="shared" si="1"/>
        <v>-14781.100000000035</v>
      </c>
    </row>
    <row r="40" spans="1:5" ht="17.25" thickTop="1" thickBot="1" x14ac:dyDescent="0.3">
      <c r="A40" s="53" t="s">
        <v>41</v>
      </c>
      <c r="B40" s="54"/>
      <c r="C40" s="54"/>
      <c r="D40" s="54"/>
      <c r="E40" s="55"/>
    </row>
    <row r="41" spans="1:5" ht="17.25" thickTop="1" thickBot="1" x14ac:dyDescent="0.3">
      <c r="A41" s="9" t="s">
        <v>42</v>
      </c>
      <c r="B41" s="32">
        <v>55154.400000000001</v>
      </c>
      <c r="C41" s="32">
        <v>55000.4</v>
      </c>
      <c r="D41" s="10">
        <f>C41/B41*100</f>
        <v>99.720783835922433</v>
      </c>
      <c r="E41" s="11">
        <f>C41-B41</f>
        <v>-154</v>
      </c>
    </row>
    <row r="42" spans="1:5" ht="17.25" thickTop="1" thickBot="1" x14ac:dyDescent="0.3">
      <c r="A42" s="8" t="s">
        <v>43</v>
      </c>
      <c r="B42" s="32">
        <v>797.2</v>
      </c>
      <c r="C42" s="32">
        <v>796.8</v>
      </c>
      <c r="D42" s="45">
        <f t="shared" ref="D42:D52" si="3">C42/B42*100</f>
        <v>99.949824385348705</v>
      </c>
      <c r="E42" s="46">
        <f t="shared" ref="E42:E52" si="4">C42-B42</f>
        <v>-0.40000000000009095</v>
      </c>
    </row>
    <row r="43" spans="1:5" ht="33" thickTop="1" thickBot="1" x14ac:dyDescent="0.3">
      <c r="A43" s="8" t="s">
        <v>44</v>
      </c>
      <c r="B43" s="32">
        <v>1174</v>
      </c>
      <c r="C43" s="32">
        <v>1158</v>
      </c>
      <c r="D43" s="45">
        <f t="shared" si="3"/>
        <v>98.637137989778537</v>
      </c>
      <c r="E43" s="46">
        <f t="shared" si="4"/>
        <v>-16</v>
      </c>
    </row>
    <row r="44" spans="1:5" ht="17.25" thickTop="1" thickBot="1" x14ac:dyDescent="0.3">
      <c r="A44" s="8" t="s">
        <v>45</v>
      </c>
      <c r="B44" s="32">
        <v>6662.6</v>
      </c>
      <c r="C44" s="32">
        <v>5293.8</v>
      </c>
      <c r="D44" s="45">
        <f t="shared" si="3"/>
        <v>79.455467835379579</v>
      </c>
      <c r="E44" s="46">
        <f t="shared" si="4"/>
        <v>-1368.8000000000002</v>
      </c>
    </row>
    <row r="45" spans="1:5" ht="17.25" thickTop="1" thickBot="1" x14ac:dyDescent="0.3">
      <c r="A45" s="8" t="s">
        <v>46</v>
      </c>
      <c r="B45" s="32">
        <v>34422.5</v>
      </c>
      <c r="C45" s="32">
        <v>34336.699999999997</v>
      </c>
      <c r="D45" s="45">
        <f t="shared" si="3"/>
        <v>99.750744425884221</v>
      </c>
      <c r="E45" s="46">
        <f t="shared" si="4"/>
        <v>-85.80000000000291</v>
      </c>
    </row>
    <row r="46" spans="1:5" ht="17.25" thickTop="1" thickBot="1" x14ac:dyDescent="0.3">
      <c r="A46" s="8" t="s">
        <v>47</v>
      </c>
      <c r="B46" s="32">
        <v>203772.3</v>
      </c>
      <c r="C46" s="32">
        <v>203714</v>
      </c>
      <c r="D46" s="45">
        <f t="shared" si="3"/>
        <v>99.971389634410571</v>
      </c>
      <c r="E46" s="46">
        <f t="shared" si="4"/>
        <v>-58.299999999988358</v>
      </c>
    </row>
    <row r="47" spans="1:5" ht="17.25" thickTop="1" thickBot="1" x14ac:dyDescent="0.3">
      <c r="A47" s="8" t="s">
        <v>48</v>
      </c>
      <c r="B47" s="32">
        <v>41093.699999999997</v>
      </c>
      <c r="C47" s="32">
        <v>41093.699999999997</v>
      </c>
      <c r="D47" s="45">
        <f t="shared" si="3"/>
        <v>100</v>
      </c>
      <c r="E47" s="46">
        <f t="shared" si="4"/>
        <v>0</v>
      </c>
    </row>
    <row r="48" spans="1:5" ht="17.25" thickTop="1" thickBot="1" x14ac:dyDescent="0.3">
      <c r="A48" s="8" t="s">
        <v>49</v>
      </c>
      <c r="B48" s="32">
        <v>95520.5</v>
      </c>
      <c r="C48" s="32">
        <v>95399.4</v>
      </c>
      <c r="D48" s="45">
        <f t="shared" si="3"/>
        <v>99.87322093163246</v>
      </c>
      <c r="E48" s="46">
        <f t="shared" si="4"/>
        <v>-121.10000000000582</v>
      </c>
    </row>
    <row r="49" spans="1:5" ht="17.25" thickTop="1" thickBot="1" x14ac:dyDescent="0.3">
      <c r="A49" s="28" t="s">
        <v>50</v>
      </c>
      <c r="B49" s="32">
        <v>381</v>
      </c>
      <c r="C49" s="32">
        <v>379.4</v>
      </c>
      <c r="D49" s="45">
        <f t="shared" si="3"/>
        <v>99.580052493438302</v>
      </c>
      <c r="E49" s="46">
        <f t="shared" si="4"/>
        <v>-1.6000000000000227</v>
      </c>
    </row>
    <row r="50" spans="1:5" ht="17.25" thickTop="1" thickBot="1" x14ac:dyDescent="0.3">
      <c r="A50" s="28" t="s">
        <v>51</v>
      </c>
      <c r="B50" s="32">
        <v>4947</v>
      </c>
      <c r="C50" s="32">
        <v>4947</v>
      </c>
      <c r="D50" s="45">
        <f t="shared" si="3"/>
        <v>100</v>
      </c>
      <c r="E50" s="46">
        <f t="shared" si="4"/>
        <v>0</v>
      </c>
    </row>
    <row r="51" spans="1:5" ht="33" thickTop="1" thickBot="1" x14ac:dyDescent="0.3">
      <c r="A51" s="28" t="s">
        <v>52</v>
      </c>
      <c r="B51" s="32">
        <v>1048.4000000000001</v>
      </c>
      <c r="C51" s="32">
        <v>1048.4000000000001</v>
      </c>
      <c r="D51" s="45">
        <f t="shared" si="3"/>
        <v>100</v>
      </c>
      <c r="E51" s="46">
        <f t="shared" si="4"/>
        <v>0</v>
      </c>
    </row>
    <row r="52" spans="1:5" ht="17.25" thickTop="1" thickBot="1" x14ac:dyDescent="0.3">
      <c r="A52" s="12" t="s">
        <v>53</v>
      </c>
      <c r="B52" s="13">
        <f>SUM(B41:B51)</f>
        <v>444973.60000000003</v>
      </c>
      <c r="C52" s="47">
        <f>SUM(C41:C51)</f>
        <v>443167.60000000009</v>
      </c>
      <c r="D52" s="45">
        <f t="shared" si="3"/>
        <v>99.594133224982357</v>
      </c>
      <c r="E52" s="46">
        <f t="shared" si="4"/>
        <v>-1805.9999999999418</v>
      </c>
    </row>
    <row r="53" spans="1:5" ht="33" thickTop="1" thickBot="1" x14ac:dyDescent="0.3">
      <c r="A53" s="16" t="s">
        <v>54</v>
      </c>
      <c r="B53" s="17">
        <v>-1638564.8999999948</v>
      </c>
      <c r="C53" s="17">
        <v>-1152897.4000000022</v>
      </c>
      <c r="D53" s="14">
        <v>70.360191408958286</v>
      </c>
      <c r="E53" s="15">
        <v>485667.49999999255</v>
      </c>
    </row>
    <row r="54" spans="1:5" ht="16.5" thickTop="1" x14ac:dyDescent="0.25">
      <c r="A54" s="1"/>
      <c r="B54" s="2"/>
      <c r="C54" s="2"/>
      <c r="D54" s="2"/>
      <c r="E54" s="1"/>
    </row>
    <row r="55" spans="1:5" ht="15.75" x14ac:dyDescent="0.25">
      <c r="A55" s="1"/>
      <c r="B55" s="2"/>
      <c r="C55" s="2"/>
      <c r="D55" s="2"/>
      <c r="E55" s="1"/>
    </row>
    <row r="56" spans="1:5" ht="15.75" x14ac:dyDescent="0.25">
      <c r="A56" s="1" t="s">
        <v>55</v>
      </c>
      <c r="B56" s="2"/>
      <c r="C56" s="2"/>
      <c r="D56" s="2"/>
      <c r="E56" s="1"/>
    </row>
    <row r="57" spans="1:5" ht="15.75" x14ac:dyDescent="0.25">
      <c r="A57" s="1" t="s">
        <v>56</v>
      </c>
      <c r="B57" s="2"/>
      <c r="C57" s="2"/>
      <c r="D57" s="2" t="s">
        <v>57</v>
      </c>
      <c r="E57" s="1"/>
    </row>
  </sheetData>
  <mergeCells count="4">
    <mergeCell ref="A40:E40"/>
    <mergeCell ref="A6:E6"/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2016-05-18T14:12:21Z</dcterms:modified>
</cp:coreProperties>
</file>