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120" yWindow="180" windowWidth="9720" windowHeight="7260"/>
  </bookViews>
  <sheets>
    <sheet name="Лист2" sheetId="4" r:id="rId1"/>
  </sheets>
  <calcPr calcId="145621"/>
</workbook>
</file>

<file path=xl/calcChain.xml><?xml version="1.0" encoding="utf-8"?>
<calcChain xmlns="http://schemas.openxmlformats.org/spreadsheetml/2006/main">
  <c r="E60" i="4" l="1"/>
  <c r="F60" i="4"/>
  <c r="D60" i="4"/>
  <c r="E80" i="4"/>
  <c r="F80" i="4"/>
  <c r="D80" i="4"/>
  <c r="E76" i="4"/>
  <c r="F76" i="4"/>
  <c r="D76" i="4"/>
  <c r="E70" i="4"/>
  <c r="F70" i="4"/>
  <c r="D70" i="4"/>
  <c r="G75" i="4"/>
  <c r="E64" i="4"/>
  <c r="F64" i="4"/>
  <c r="D64" i="4"/>
  <c r="G66" i="4"/>
  <c r="G57" i="4"/>
  <c r="E45" i="4"/>
  <c r="F45" i="4"/>
  <c r="D45" i="4"/>
  <c r="G25" i="4"/>
  <c r="E22" i="4"/>
  <c r="F22" i="4"/>
  <c r="D22" i="4"/>
  <c r="E16" i="4"/>
  <c r="F16" i="4"/>
  <c r="D16" i="4"/>
  <c r="G17" i="4"/>
  <c r="G18" i="4"/>
  <c r="G19" i="4"/>
  <c r="G20" i="4"/>
  <c r="G16" i="4" l="1"/>
  <c r="D14" i="4"/>
  <c r="D21" i="4"/>
  <c r="D28" i="4"/>
  <c r="D30" i="4"/>
  <c r="D32" i="4"/>
  <c r="D35" i="4"/>
  <c r="D34" i="4" s="1"/>
  <c r="D40" i="4"/>
  <c r="D42" i="4"/>
  <c r="D44" i="4"/>
  <c r="D49" i="4"/>
  <c r="D53" i="4"/>
  <c r="D48" i="4" l="1"/>
  <c r="D13" i="4" s="1"/>
  <c r="D61" i="4"/>
  <c r="D12" i="4" l="1"/>
  <c r="F21" i="4" l="1"/>
  <c r="F14" i="4"/>
  <c r="E42" i="4"/>
  <c r="F42" i="4"/>
  <c r="G78" i="4" l="1"/>
  <c r="G77" i="4"/>
  <c r="G69" i="4"/>
  <c r="G65" i="4"/>
  <c r="G68" i="4"/>
  <c r="E53" i="4"/>
  <c r="F53" i="4"/>
  <c r="E35" i="4"/>
  <c r="E34" i="4" s="1"/>
  <c r="F35" i="4"/>
  <c r="F34" i="4" s="1"/>
  <c r="E32" i="4"/>
  <c r="F32" i="4"/>
  <c r="F61" i="4" l="1"/>
  <c r="G67" i="4"/>
  <c r="G55" i="4"/>
  <c r="E21" i="4" l="1"/>
  <c r="G24" i="4" l="1"/>
  <c r="E28" i="4" l="1"/>
  <c r="E14" i="4"/>
  <c r="F49" i="4"/>
  <c r="F48" i="4" s="1"/>
  <c r="E49" i="4"/>
  <c r="E48" i="4" s="1"/>
  <c r="G50" i="4"/>
  <c r="G51" i="4"/>
  <c r="F44" i="4"/>
  <c r="E44" i="4"/>
  <c r="G27" i="4"/>
  <c r="F28" i="4"/>
  <c r="F30" i="4"/>
  <c r="F40" i="4"/>
  <c r="E30" i="4"/>
  <c r="E40" i="4"/>
  <c r="G15" i="4"/>
  <c r="G79" i="4"/>
  <c r="G23" i="4"/>
  <c r="G26" i="4"/>
  <c r="G33" i="4"/>
  <c r="G56" i="4"/>
  <c r="G74" i="4"/>
  <c r="G73" i="4"/>
  <c r="G72" i="4"/>
  <c r="G71" i="4"/>
  <c r="G63" i="4"/>
  <c r="G62" i="4"/>
  <c r="G58" i="4"/>
  <c r="G54" i="4"/>
  <c r="G52" i="4"/>
  <c r="G41" i="4"/>
  <c r="G38" i="4"/>
  <c r="G36" i="4"/>
  <c r="G31" i="4"/>
  <c r="G29" i="4"/>
  <c r="G64" i="4"/>
  <c r="G22" i="4"/>
  <c r="E13" i="4" l="1"/>
  <c r="F13" i="4"/>
  <c r="G40" i="4"/>
  <c r="G76" i="4"/>
  <c r="G61" i="4" s="1"/>
  <c r="G30" i="4"/>
  <c r="G28" i="4"/>
  <c r="G34" i="4"/>
  <c r="G49" i="4"/>
  <c r="G32" i="4"/>
  <c r="G14" i="4"/>
  <c r="E61" i="4"/>
  <c r="G70" i="4"/>
  <c r="G53" i="4"/>
  <c r="G21" i="4"/>
  <c r="G35" i="4"/>
  <c r="G13" i="4" l="1"/>
  <c r="F12" i="4"/>
  <c r="E12" i="4"/>
  <c r="G60" i="4"/>
  <c r="G48" i="4"/>
  <c r="G12" i="4" l="1"/>
</calcChain>
</file>

<file path=xl/sharedStrings.xml><?xml version="1.0" encoding="utf-8"?>
<sst xmlns="http://schemas.openxmlformats.org/spreadsheetml/2006/main" count="156" uniqueCount="154">
  <si>
    <t>ВСЕГО ДОХОДОВ</t>
  </si>
  <si>
    <t>1 00 00000 00 0000 000</t>
  </si>
  <si>
    <t xml:space="preserve">Доходы налоговые и неналоговые 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</si>
  <si>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</si>
  <si>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</si>
  <si>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</si>
  <si>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</si>
  <si>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</si>
  <si>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</si>
  <si>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1 05 01000 01 0000 110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</si>
  <si>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</si>
  <si>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</si>
  <si>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</si>
  <si>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</si>
  <si>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1 06 00000 00 0000 000</t>
  </si>
  <si>
    <t xml:space="preserve">Налоги на имущество </t>
  </si>
  <si>
    <t>1 06 02000 02 0000 110</t>
  </si>
  <si>
    <t>Налоги на имущество организаций</t>
  </si>
  <si>
    <t>1 07 00000 00 0000 000</t>
  </si>
  <si>
    <t>Налоги, сборы и регулярные платежи за пользование природными ресурсами</t>
  </si>
  <si>
    <t>1 07 01020 01 0000 110</t>
  </si>
  <si>
    <t>Налог на добычу общераспространенных полезных ископаемых</t>
  </si>
  <si>
    <t>1 08 00000 00 0000 000</t>
  </si>
  <si>
    <t>Государственная пошлина</t>
  </si>
  <si>
    <t>1 08 03000 01 0000 110</t>
  </si>
  <si>
    <t>Госпошлина по делам, рассматриваемым в судах общей юрисдикции, мировыми судьями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</si>
  <si>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</si>
  <si>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</si>
  <si>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</si>
  <si>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1 11 05035 05 0000 120</t>
  </si>
  <si>
    <t>Доходы от сдачи в аренду имущества,  находящегося в оперативном управлении органов муниципальных районов  и созданных ими  учреждений (за исключением  имущества  муниципальных  автономных учреждений)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</si>
  <si>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</si>
  <si>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</si>
  <si>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</si>
  <si>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</si>
  <si>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1 16 00000 00 0000 000</t>
  </si>
  <si>
    <t>200  00000 00 0000 000</t>
  </si>
  <si>
    <t>БЕЗВОЗМЕЗДНЫЕ ПОСТУПЛЕНИЯ</t>
  </si>
  <si>
    <t>202  00000 00 0000 000</t>
  </si>
  <si>
    <t xml:space="preserve">Безвозмездные поступления от других бюджетов бюджетной системы Российской Федерации </t>
  </si>
  <si>
    <t>202 01001 05 0000 151</t>
  </si>
  <si>
    <t>Дотации бюджетам муниципальных районов на выравнивание уровня бюджетной обеспеченности</t>
  </si>
  <si>
    <t>202 01003 05 0000 151</t>
  </si>
  <si>
    <t>Дотации бюджетам муниципальных районов на поддержку мер по обеспечению сбалансированности бюджетов</t>
  </si>
  <si>
    <t>202  03000 00 0000 151</t>
  </si>
  <si>
    <t>Субвенции от других бюджетов бюджетной системы РФ</t>
  </si>
  <si>
    <t>202 03015 05 0000 151</t>
  </si>
  <si>
    <t>Субвенции бюджетам муниципальных районов на осуществление полномочий по первичному воинскому учету на территориях, где отсутствуют военные комиссариаты</t>
  </si>
  <si>
    <t>(тыс.руб)</t>
  </si>
  <si>
    <t>1 05 0101001 0000 110</t>
  </si>
  <si>
    <t>Доходы, получаемые в виде арендной платы за земельные участки, государственная собственность   на которые не разграничена и которые расположены в границах поселений , а также средства от продажи права на заключение договоров аренды указаных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</si>
  <si>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козенных)</t>
  </si>
  <si>
    <t>1 14 00000 00 0000 000</t>
  </si>
  <si>
    <t>Доходы от продажи материальных и нематериальных активов</t>
  </si>
  <si>
    <t>Штрафы, Санкции. Возмещение ущерба</t>
  </si>
  <si>
    <t xml:space="preserve">Денежные взыскания(штрафы) за нарушение законодательства о налогах и сборах </t>
  </si>
  <si>
    <t>Денежные взыскания(штрафы) за нарушение законодательства о налогах и сборах предусмотренные статьями 116,117,118, пунктами 1 и 2 статьи 120, статьями 125,126,128,129,1291,132,133,134,135,1351 Налогового кодекса Российской Федерации</t>
  </si>
  <si>
    <t>Денежные взыскания(штрафы) за административные 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</si>
  <si>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Денежные взыскания(штрафы) за нарушение законодательства о приминении контрольно-кассовой техники при осуществлении наличных денежных расчетов и(или) расчетов с использованием платежных карт </t>
  </si>
  <si>
    <t>Денежные взыскания(штрафы) за нарушение законодательства о недрах, об особо охраняемых природных территориях об охране и использованию животного мира, об экологической экспертизе в области охраны окружающей среды, земельного законодательства, лесного законодательства, водного законодательства</t>
  </si>
  <si>
    <t xml:space="preserve">Денежные взыскания(штрафы) за нарушение земельного законодательства </t>
  </si>
  <si>
    <t>Прочие поступления от денежных взысканий(штрафов) и иных сумм в возмещение ущерба</t>
  </si>
  <si>
    <t>1 16 03000 00 0000 140</t>
  </si>
  <si>
    <t>1 16 03010 01 0000 140</t>
  </si>
  <si>
    <t>1 16 03030 01 0000 140</t>
  </si>
  <si>
    <t>1 16 06001 00 0000 140</t>
  </si>
  <si>
    <t>1 16 25060 01 0000 140</t>
  </si>
  <si>
    <t>1 16 90000 00 0000 140</t>
  </si>
  <si>
    <t>202 03024 05 0000 151</t>
  </si>
  <si>
    <t>Налог взимаемый с налогоплательщиков, выбравших в качестве объекта налогооблажения доходы</t>
  </si>
  <si>
    <t>Налог взимаемый с налогоплательщиков, выбравших в качестве объекта налогооблажения доходы, уменьшеные на величину расходов</t>
  </si>
  <si>
    <t>Субвенции бюджетам муниципальных районов на выполнение переданых  полномочий субъектов Российской Федерации</t>
  </si>
  <si>
    <t>202 03027 05 0000 151</t>
  </si>
  <si>
    <t>202 03029 05 0000 151</t>
  </si>
  <si>
    <t xml:space="preserve"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 </t>
  </si>
  <si>
    <t>202 04999 05 0000 151</t>
  </si>
  <si>
    <t>Иные межбюджетные трансферты</t>
  </si>
  <si>
    <t xml:space="preserve">муниципального образования </t>
  </si>
  <si>
    <t>"Шовгеновский район"</t>
  </si>
  <si>
    <t>202 04000 00 0000 151</t>
  </si>
  <si>
    <t>219 05000 05 0000 151</t>
  </si>
  <si>
    <t>Возврат остатков субсидий, субвенций и иных межбюджетных трансфертов, имеющих целевое назначение , прошлых лет из бюджетов муниципальных районов</t>
  </si>
  <si>
    <t>1 16 33000 00 0000 140</t>
  </si>
  <si>
    <t xml:space="preserve"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</t>
  </si>
  <si>
    <t>к Решению Совета народных депутатов</t>
  </si>
  <si>
    <t>1 05 0105001 0000 110</t>
  </si>
  <si>
    <t>Минимальный налог, зачисляемый в бюджеты  субъектов Российской Федерации</t>
  </si>
  <si>
    <t>1 17 00000 00 0000 000</t>
  </si>
  <si>
    <t>Прочие неналоговые доходы</t>
  </si>
  <si>
    <t>Субвенции бюджетам муниципальных районов 
на содержание ребенка в семье опекуна и приемной
 семье, а также вознаграждение, причитающееся
 приемному родителю</t>
  </si>
  <si>
    <t xml:space="preserve"> </t>
  </si>
  <si>
    <t>1 14 0205005 0000 410</t>
  </si>
  <si>
    <t>Доходы от реализации иного имущества,  находящегося в   собственности муниципальных районов (за исключением  имущества  муниципальных бюджетных и автономных учреждений, а также и мущества муниципальных унитарных предприятий, в том числе казенных), в части реализации основных средств по указанному имуществу</t>
  </si>
  <si>
    <t>1 14 0205305 0000 410</t>
  </si>
  <si>
    <t>202 02000 00 0000 151</t>
  </si>
  <si>
    <t xml:space="preserve">Субсидии бюджетам субьектов Российской Федерации и муниципальных образований (межбюджетные субсидии) </t>
  </si>
  <si>
    <t>Прочие межбюджетные трансферты передаваемые бюджетам муниципальных районов</t>
  </si>
  <si>
    <t>1 16 28000 01 0000 140</t>
  </si>
  <si>
    <t xml:space="preserve">Денежные взыскания (штрафы) за нарушение законодательства в области санитарно-эпидемиологического благополучия человека и законодательства в сфере защиты прав потребителей </t>
  </si>
  <si>
    <t>202 04012 05 0000 151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</si>
  <si>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</si>
  <si>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классификации операций сектора государственного управления, относящихся к доходам бюджета муниципального образования "Шовгеновский район"</t>
  </si>
  <si>
    <t xml:space="preserve">Приложение №2 </t>
  </si>
  <si>
    <t>Доходы от реализации иного имущества,  находящегося в собственности муниципальных районов (за исключением  имущества  муниципальных  автономных учреждений, а также имущества  муниципальных унитарных предприятий, втом числе казенных), в части реализации основных средств по указанному имуществу</t>
  </si>
  <si>
    <t>1 14 0601300 0000 430</t>
  </si>
  <si>
    <t>Доходы от продажи земельных участков,   государственная собственность на которые не разграничена и которые расположены в границах поселений</t>
  </si>
  <si>
    <t>1 16 25000 00 0000 140</t>
  </si>
  <si>
    <t>Код бюджетной классификации Российской Федерации</t>
  </si>
  <si>
    <t>Наименование доходов</t>
  </si>
  <si>
    <t>Фактическое исполнение</t>
  </si>
  <si>
    <t>Процент исполнения к уточненному плану</t>
  </si>
  <si>
    <t>Налог, взимаемый в связи с применением упрощенной системы налогооблажения</t>
  </si>
  <si>
    <t>1 16 43000 00 0000 140</t>
  </si>
  <si>
    <t>Денежные взыскания (штрафы) за нарушение законодательства РФ об административных правонарушениях, предусмотренные статьей 20.25 Кодекса РФ об административных правонарушениях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</si>
  <si>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</si>
  <si>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районов(за исключением земельных участков муниципальных бюджетных и автономных учреждений)</t>
  </si>
  <si>
    <t>202 02085 05 0000 151</t>
  </si>
  <si>
    <t>Субсидии бюджетам муниципальных районов на осуществление мероприятий по обеспечению жильем граждан РФ, проживающих в сельской местности</t>
  </si>
  <si>
    <t>202 02088 05 0000 151</t>
  </si>
  <si>
    <t>Субсидии бюджетам муниципальных районов на обеспечение мероприятий по капитальному ремонту многокваартирных домов, переселению граждан из аварийного жилищного фонда</t>
  </si>
  <si>
    <t>202 02051 00 0000 151</t>
  </si>
  <si>
    <t>Субсидии бюджетам на реализацию федеральных целевых программ</t>
  </si>
  <si>
    <t>Субсидии бюджетам муниципальных районов на обеспечение 
мероприятий по переселению граждан из аварийного жилищного фонда за счет средств бюджетов</t>
  </si>
  <si>
    <t>202 02089 05 0002 151</t>
  </si>
  <si>
    <t xml:space="preserve">Межбюджетные трансферты, передаваемые бюджетам муниципальных районов
 из бюджетов поселений на осуществление части полномочий по решению вопросов местного значения в соответствии с заключенными соглашениями </t>
  </si>
  <si>
    <t>202 04014 05 0000 151</t>
  </si>
  <si>
    <t>1 05 0102101 0000 110</t>
  </si>
  <si>
    <t>1 13 01995 05 0000 130</t>
  </si>
  <si>
    <t>Прочие доходы от оказания платных услуг (работ)</t>
  </si>
  <si>
    <t>Прочие доходы от оказания платных услуг (работ) получателями бюджетных средств бюджетов муниципальных районов</t>
  </si>
  <si>
    <t>1 13 01000 00 0000 130</t>
  </si>
  <si>
    <t>1 03 00000 00 0000 000</t>
  </si>
  <si>
    <t xml:space="preserve">Налоги на товары (работы,услуги) реализуемые  на территории  Российской Федерации </t>
  </si>
  <si>
    <t>1 03 02230 01 0000 110</t>
  </si>
  <si>
    <t>Доходы от уплаты акцизов на дизельное топливо, зачисляемые в консолидированные бюджеты  субъектов Российской Федерации</t>
  </si>
  <si>
    <t xml:space="preserve">1 03 02240 01 0000 110 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</si>
  <si>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 субъектов Российской Федерации</t>
  </si>
  <si>
    <t>1 03 02250 01 0000 110</t>
  </si>
  <si>
    <t>Доходы от уплаты  акцизов на  автомобильный бензин, производимый на  территории  Российской Федерации, зачисляемые  в консолидированные бюджеты  субъектов  Российской Федерации</t>
  </si>
  <si>
    <t>1 03 02260 01 0000 110</t>
  </si>
  <si>
    <t>Доходы от уплаты акцизов  на прямогонный бензин, производимый  на территории  Российской Федерации, зачисляемые в консолидированные бюджеты  субъектов Российской Федерации</t>
  </si>
  <si>
    <t>1 11 05013 10 0000 120</t>
  </si>
  <si>
    <t>202 02077 05 0000 100</t>
  </si>
  <si>
    <t>Субсидии бюджетам муниципалбных районов на софинансирование капитальных вложений в объекты муниципальной собственности</t>
  </si>
  <si>
    <t>202 03119 05 0000 151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</si>
  <si>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</si>
  <si>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218 00000 00 0000 000</t>
  </si>
  <si>
    <t>ДОХОДЫ БЮДЖЕТОВ БЮДЖЕТНОЙ СИСТЕМЫ 
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</si>
  <si>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218 05010 05 0000 180</t>
  </si>
  <si>
    <t>Доходы бюджетов муниципальных 
районов от возврата бюджетными учреждениями остатков субсидий прошлых лет</t>
  </si>
  <si>
    <t>Утвержденный 
план за 2014 год</t>
  </si>
  <si>
    <t xml:space="preserve">Доходы бюджета муниципального образования МО "Шовгеновский район" за 2014 год по кодам видов доходов, подвидов доходов,
 классификации операции
</t>
  </si>
  <si>
    <t>от"____"  ______________ 2015 г.  №____</t>
  </si>
  <si>
    <t>Уточненный
план за 2014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</si>
</sst>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12"/>
      <name val="Times New Roman"/>
      <family val="1"/>
      <charset val="204"/>
    </font>
    <font>
      <sz val="8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Border="1" applyAlignment="1"/>
    <xf numFmtId="0" fontId="5" fillId="0" borderId="0" xfId="0" applyFont="1" applyBorder="1" applyAlignment="1">
      <alignment horizontal="center"/>
    </xf>
    <xf numFmtId="0" fontId="5" fillId="0" borderId="0" xfId="0" applyFont="1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3" fillId="0" borderId="1" xfId="0" applyFont="1" applyFill="1" applyBorder="1" applyAlignment="1">
      <alignment vertical="justify"/>
    </xf>
    <xf numFmtId="0" fontId="4" fillId="0" borderId="1" xfId="0" applyFont="1" applyFill="1" applyBorder="1" applyAlignment="1">
      <alignment vertical="justify"/>
    </xf>
    <xf numFmtId="0" fontId="4" fillId="0" borderId="2" xfId="0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0" fontId="3" fillId="0" borderId="0" xfId="0" applyFont="1" applyAlignment="1">
      <alignment horizontal="right"/>
    </xf>
    <xf numFmtId="0" fontId="4" fillId="0" borderId="0" xfId="0" applyFont="1"/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0" fontId="6" fillId="0" borderId="0" xfId="0" applyFont="1" applyAlignment="1">
      <alignment wrapText="1"/>
    </xf>
    <xf numFmtId="0" fontId="6" fillId="0" borderId="1" xfId="0" applyFont="1" applyBorder="1"/>
    <xf numFmtId="2" fontId="4" fillId="0" borderId="1" xfId="0" applyNumberFormat="1" applyFont="1" applyBorder="1" applyAlignment="1">
      <alignment horizontal="center"/>
    </xf>
    <xf numFmtId="2" fontId="4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Border="1" applyAlignment="1">
      <alignment vertical="top" wrapText="1"/>
    </xf>
    <xf numFmtId="49" fontId="3" fillId="0" borderId="1" xfId="0" applyNumberFormat="1" applyFont="1" applyBorder="1" applyAlignment="1">
      <alignment vertical="top" wrapText="1"/>
    </xf>
    <xf numFmtId="2" fontId="4" fillId="0" borderId="1" xfId="0" applyNumberFormat="1" applyFont="1" applyFill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 wrapText="1"/>
    </xf>
    <xf numFmtId="2" fontId="3" fillId="0" borderId="3" xfId="0" applyNumberFormat="1" applyFont="1" applyFill="1" applyBorder="1" applyAlignment="1">
      <alignment horizontal="center"/>
    </xf>
    <xf numFmtId="1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vertical="justify"/>
    </xf>
    <xf numFmtId="0" fontId="3" fillId="0" borderId="1" xfId="0" applyFont="1" applyBorder="1" applyAlignment="1">
      <alignment wrapText="1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3" fillId="0" borderId="1" xfId="0" applyFont="1" applyBorder="1"/>
    <xf numFmtId="49" fontId="4" fillId="0" borderId="0" xfId="0" applyNumberFormat="1" applyFont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2" fontId="3" fillId="0" borderId="1" xfId="0" applyNumberFormat="1" applyFont="1" applyFill="1" applyBorder="1" applyAlignment="1">
      <alignment horizontal="center" wrapText="1"/>
    </xf>
    <xf numFmtId="2" fontId="3" fillId="0" borderId="3" xfId="0" applyNumberFormat="1" applyFont="1" applyFill="1" applyBorder="1" applyAlignment="1">
      <alignment horizontal="center"/>
    </xf>
    <xf numFmtId="2" fontId="3" fillId="0" borderId="4" xfId="0" applyNumberFormat="1" applyFont="1" applyFill="1" applyBorder="1" applyAlignment="1">
      <alignment horizontal="center"/>
    </xf>
    <xf numFmtId="2" fontId="3" fillId="0" borderId="3" xfId="0" applyNumberFormat="1" applyFont="1" applyFill="1" applyBorder="1" applyAlignment="1">
      <alignment horizontal="center" wrapText="1"/>
    </xf>
    <xf numFmtId="2" fontId="3" fillId="0" borderId="4" xfId="0" applyNumberFormat="1" applyFont="1" applyFill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92"/>
  <sheetViews>
    <sheetView tabSelected="1" topLeftCell="A8" workbookViewId="0">
      <selection activeCell="B1" sqref="B1:G82"/>
    </sheetView>
  </sheetViews>
  <sheetFormatPr defaultRowHeight="12.75" x14ac:dyDescent="0.2"/>
  <cols>
    <col min="1" max="1" width="2.85546875" customWidth="1"/>
    <col min="2" max="2" width="23.85546875" customWidth="1"/>
    <col min="3" max="3" width="56.85546875" customWidth="1"/>
    <col min="4" max="4" width="17.7109375" customWidth="1"/>
    <col min="5" max="5" width="15.7109375" customWidth="1"/>
    <col min="6" max="6" width="20.28515625" customWidth="1"/>
    <col min="7" max="7" width="13.7109375" customWidth="1"/>
  </cols>
  <sheetData>
    <row r="1" spans="2:10" x14ac:dyDescent="0.2">
      <c r="B1" s="2"/>
      <c r="C1" s="58" t="s">
        <v>102</v>
      </c>
      <c r="D1" s="58"/>
      <c r="E1" s="58"/>
      <c r="F1" s="58"/>
      <c r="G1" s="58"/>
    </row>
    <row r="2" spans="2:10" x14ac:dyDescent="0.2">
      <c r="B2" s="2"/>
      <c r="C2" s="58" t="s">
        <v>84</v>
      </c>
      <c r="D2" s="58"/>
      <c r="E2" s="58"/>
      <c r="F2" s="58"/>
      <c r="G2" s="58"/>
    </row>
    <row r="3" spans="2:10" x14ac:dyDescent="0.2">
      <c r="B3" s="2"/>
      <c r="C3" s="58" t="s">
        <v>77</v>
      </c>
      <c r="D3" s="58"/>
      <c r="E3" s="58"/>
      <c r="F3" s="58"/>
      <c r="G3" s="58"/>
    </row>
    <row r="4" spans="2:10" x14ac:dyDescent="0.2">
      <c r="B4" s="2"/>
      <c r="C4" s="58" t="s">
        <v>78</v>
      </c>
      <c r="D4" s="58"/>
      <c r="E4" s="58"/>
      <c r="F4" s="58"/>
      <c r="G4" s="58"/>
    </row>
    <row r="5" spans="2:10" x14ac:dyDescent="0.2">
      <c r="B5" s="2"/>
      <c r="C5" s="58" t="s">
        <v>152</v>
      </c>
      <c r="D5" s="58"/>
      <c r="E5" s="58"/>
      <c r="F5" s="58"/>
      <c r="G5" s="58"/>
    </row>
    <row r="6" spans="2:10" x14ac:dyDescent="0.2">
      <c r="B6" s="2"/>
      <c r="C6" s="57"/>
      <c r="D6" s="57"/>
      <c r="E6" s="57"/>
      <c r="F6" s="2"/>
      <c r="G6" s="2"/>
    </row>
    <row r="7" spans="2:10" x14ac:dyDescent="0.2">
      <c r="B7" s="49" t="s">
        <v>151</v>
      </c>
      <c r="C7" s="49"/>
      <c r="D7" s="49"/>
      <c r="E7" s="49"/>
      <c r="F7" s="49"/>
      <c r="G7" s="49"/>
    </row>
    <row r="8" spans="2:10" x14ac:dyDescent="0.2">
      <c r="B8" s="49" t="s">
        <v>101</v>
      </c>
      <c r="C8" s="49"/>
      <c r="D8" s="49"/>
      <c r="E8" s="49"/>
      <c r="F8" s="49"/>
      <c r="G8" s="49"/>
    </row>
    <row r="9" spans="2:10" x14ac:dyDescent="0.2">
      <c r="B9" s="49" t="s">
        <v>90</v>
      </c>
      <c r="C9" s="49"/>
      <c r="D9" s="49"/>
      <c r="E9" s="49"/>
      <c r="F9" s="49"/>
      <c r="G9" s="49"/>
    </row>
    <row r="10" spans="2:10" x14ac:dyDescent="0.2">
      <c r="B10" s="3"/>
      <c r="C10" s="4"/>
      <c r="D10" s="4"/>
      <c r="E10" s="5"/>
      <c r="F10" s="6"/>
      <c r="G10" s="5" t="s">
        <v>48</v>
      </c>
    </row>
    <row r="11" spans="2:10" ht="51" x14ac:dyDescent="0.25">
      <c r="B11" s="7" t="s">
        <v>107</v>
      </c>
      <c r="C11" s="7" t="s">
        <v>108</v>
      </c>
      <c r="D11" s="8" t="s">
        <v>150</v>
      </c>
      <c r="E11" s="8" t="s">
        <v>153</v>
      </c>
      <c r="F11" s="9" t="s">
        <v>109</v>
      </c>
      <c r="G11" s="9" t="s">
        <v>110</v>
      </c>
      <c r="H11" s="1"/>
      <c r="I11" s="1"/>
      <c r="J11" s="1"/>
    </row>
    <row r="12" spans="2:10" ht="15.75" x14ac:dyDescent="0.25">
      <c r="B12" s="10" t="s">
        <v>0</v>
      </c>
      <c r="C12" s="10"/>
      <c r="D12" s="34">
        <f>D13+D60</f>
        <v>382136.9</v>
      </c>
      <c r="E12" s="34">
        <f>E13+E60</f>
        <v>382136.9</v>
      </c>
      <c r="F12" s="34">
        <f>F13+F60</f>
        <v>381732.70000000007</v>
      </c>
      <c r="G12" s="38">
        <f t="shared" ref="G12:G79" si="0">F12/E12*100</f>
        <v>99.894226388501096</v>
      </c>
      <c r="H12" s="1"/>
      <c r="I12" s="1"/>
      <c r="J12" s="1"/>
    </row>
    <row r="13" spans="2:10" ht="28.5" customHeight="1" x14ac:dyDescent="0.25">
      <c r="B13" s="10" t="s">
        <v>1</v>
      </c>
      <c r="C13" s="11" t="s">
        <v>2</v>
      </c>
      <c r="D13" s="34">
        <f>D14+D21+D28+D30+D32+D34+D40+D44+D48+D59+D16</f>
        <v>33711.5</v>
      </c>
      <c r="E13" s="34">
        <f t="shared" ref="E13" si="1">E14+E21+E28+E30+E32+E34+E40+E44+E48+E59+E16</f>
        <v>33711.5</v>
      </c>
      <c r="F13" s="34">
        <f>F14+F21+F28+F30+F32+F34+F40+F44+F48+F59+F16+F42</f>
        <v>33658.399999999994</v>
      </c>
      <c r="G13" s="38">
        <f>F13/E13*100</f>
        <v>99.842486985153428</v>
      </c>
      <c r="H13" s="1"/>
      <c r="I13" s="1"/>
      <c r="J13" s="1"/>
    </row>
    <row r="14" spans="2:10" ht="15.75" x14ac:dyDescent="0.25">
      <c r="B14" s="10" t="s">
        <v>3</v>
      </c>
      <c r="C14" s="11" t="s">
        <v>4</v>
      </c>
      <c r="D14" s="34">
        <f xml:space="preserve"> D15</f>
        <v>8931</v>
      </c>
      <c r="E14" s="34">
        <f xml:space="preserve"> E15</f>
        <v>8931</v>
      </c>
      <c r="F14" s="34">
        <f xml:space="preserve"> F15</f>
        <v>10999.3</v>
      </c>
      <c r="G14" s="38">
        <f t="shared" si="0"/>
        <v>123.15866084425036</v>
      </c>
      <c r="H14" s="1"/>
      <c r="I14" s="1"/>
      <c r="J14" s="1"/>
    </row>
    <row r="15" spans="2:10" ht="15.75" x14ac:dyDescent="0.25">
      <c r="B15" s="12" t="s">
        <v>5</v>
      </c>
      <c r="C15" s="13" t="s">
        <v>6</v>
      </c>
      <c r="D15" s="39">
        <v>8931</v>
      </c>
      <c r="E15" s="39">
        <v>8931</v>
      </c>
      <c r="F15" s="40">
        <v>10999.3</v>
      </c>
      <c r="G15" s="40">
        <f t="shared" si="0"/>
        <v>123.15866084425036</v>
      </c>
      <c r="H15" s="1"/>
      <c r="I15" s="1"/>
      <c r="J15" s="1"/>
    </row>
    <row r="16" spans="2:10" ht="25.5" x14ac:dyDescent="0.25">
      <c r="B16" s="7" t="s">
        <v>131</v>
      </c>
      <c r="C16" s="36" t="s">
        <v>132</v>
      </c>
      <c r="D16" s="39">
        <f>D17+D18+D19+D20</f>
        <v>1080</v>
      </c>
      <c r="E16" s="39">
        <f t="shared" ref="E16:F16" si="2">E17+E18+E19+E20</f>
        <v>1080</v>
      </c>
      <c r="F16" s="39">
        <f t="shared" si="2"/>
        <v>829</v>
      </c>
      <c r="G16" s="40">
        <f t="shared" si="0"/>
        <v>76.759259259259267</v>
      </c>
      <c r="H16" s="1"/>
      <c r="I16" s="1"/>
      <c r="J16" s="1"/>
    </row>
    <row r="17" spans="2:10" ht="25.5" x14ac:dyDescent="0.25">
      <c r="B17" s="7" t="s">
        <v>133</v>
      </c>
      <c r="C17" s="37" t="s">
        <v>134</v>
      </c>
      <c r="D17" s="39">
        <v>423.7</v>
      </c>
      <c r="E17" s="39">
        <v>423.7</v>
      </c>
      <c r="F17" s="40">
        <v>312.89999999999998</v>
      </c>
      <c r="G17" s="40">
        <f t="shared" si="0"/>
        <v>73.849421760679718</v>
      </c>
      <c r="H17" s="1"/>
      <c r="I17" s="1"/>
      <c r="J17" s="1"/>
    </row>
    <row r="18" spans="2:10" ht="38.25" x14ac:dyDescent="0.25">
      <c r="B18" s="7" t="s">
        <v>135</v>
      </c>
      <c r="C18" s="37" t="s">
        <v>136</v>
      </c>
      <c r="D18" s="39">
        <v>7.2</v>
      </c>
      <c r="E18" s="39">
        <v>7.2</v>
      </c>
      <c r="F18" s="40">
        <v>7</v>
      </c>
      <c r="G18" s="40">
        <f t="shared" si="0"/>
        <v>97.222222222222214</v>
      </c>
      <c r="H18" s="1"/>
      <c r="I18" s="1"/>
      <c r="J18" s="1"/>
    </row>
    <row r="19" spans="2:10" ht="51" x14ac:dyDescent="0.25">
      <c r="B19" s="7" t="s">
        <v>137</v>
      </c>
      <c r="C19" s="37" t="s">
        <v>138</v>
      </c>
      <c r="D19" s="39">
        <v>619.1</v>
      </c>
      <c r="E19" s="39">
        <v>619.1</v>
      </c>
      <c r="F19" s="40">
        <v>536</v>
      </c>
      <c r="G19" s="40">
        <f t="shared" si="0"/>
        <v>86.577289613955742</v>
      </c>
      <c r="H19" s="1"/>
      <c r="I19" s="1"/>
      <c r="J19" s="1"/>
    </row>
    <row r="20" spans="2:10" ht="38.25" x14ac:dyDescent="0.25">
      <c r="B20" s="7" t="s">
        <v>139</v>
      </c>
      <c r="C20" s="37" t="s">
        <v>140</v>
      </c>
      <c r="D20" s="39">
        <v>30</v>
      </c>
      <c r="E20" s="39">
        <v>30</v>
      </c>
      <c r="F20" s="40">
        <v>-26.9</v>
      </c>
      <c r="G20" s="40">
        <f t="shared" si="0"/>
        <v>-89.666666666666657</v>
      </c>
      <c r="H20" s="1"/>
      <c r="I20" s="1"/>
      <c r="J20" s="1"/>
    </row>
    <row r="21" spans="2:10" ht="15.75" x14ac:dyDescent="0.25">
      <c r="B21" s="10" t="s">
        <v>7</v>
      </c>
      <c r="C21" s="11" t="s">
        <v>8</v>
      </c>
      <c r="D21" s="38">
        <f>D22+D26+D27</f>
        <v>6114</v>
      </c>
      <c r="E21" s="38">
        <f>E22+E26+E27</f>
        <v>6114</v>
      </c>
      <c r="F21" s="38">
        <f>F22+F26+F27</f>
        <v>5066.8999999999996</v>
      </c>
      <c r="G21" s="38">
        <f t="shared" si="0"/>
        <v>82.873732417402678</v>
      </c>
      <c r="H21" s="1"/>
      <c r="I21" s="1"/>
      <c r="J21" s="1"/>
    </row>
    <row r="22" spans="2:10" ht="25.5" x14ac:dyDescent="0.25">
      <c r="B22" s="12" t="s">
        <v>9</v>
      </c>
      <c r="C22" s="13" t="s">
        <v>111</v>
      </c>
      <c r="D22" s="40">
        <f>D23+D24+D25</f>
        <v>3630</v>
      </c>
      <c r="E22" s="40">
        <f>E23+E24+E25</f>
        <v>3630</v>
      </c>
      <c r="F22" s="40">
        <f>F23+F24+F25</f>
        <v>1779.6</v>
      </c>
      <c r="G22" s="40">
        <f t="shared" si="0"/>
        <v>49.02479338842975</v>
      </c>
      <c r="H22" s="1"/>
      <c r="I22" s="1"/>
      <c r="J22" s="1"/>
    </row>
    <row r="23" spans="2:10" ht="25.5" x14ac:dyDescent="0.25">
      <c r="B23" s="12" t="s">
        <v>49</v>
      </c>
      <c r="C23" s="13" t="s">
        <v>69</v>
      </c>
      <c r="D23" s="40">
        <v>2880</v>
      </c>
      <c r="E23" s="40">
        <v>2880</v>
      </c>
      <c r="F23" s="40">
        <v>1240.5999999999999</v>
      </c>
      <c r="G23" s="40">
        <f t="shared" si="0"/>
        <v>43.076388888888886</v>
      </c>
      <c r="H23" s="1"/>
      <c r="I23" s="1"/>
      <c r="J23" s="1"/>
    </row>
    <row r="24" spans="2:10" ht="38.25" x14ac:dyDescent="0.25">
      <c r="B24" s="12" t="s">
        <v>126</v>
      </c>
      <c r="C24" s="13" t="s">
        <v>70</v>
      </c>
      <c r="D24" s="40">
        <v>450</v>
      </c>
      <c r="E24" s="40">
        <v>450</v>
      </c>
      <c r="F24" s="40">
        <v>367.3</v>
      </c>
      <c r="G24" s="40">
        <f t="shared" si="0"/>
        <v>81.622222222222234</v>
      </c>
      <c r="H24" s="1"/>
      <c r="I24" s="1"/>
      <c r="J24" s="1"/>
    </row>
    <row r="25" spans="2:10" ht="25.5" x14ac:dyDescent="0.25">
      <c r="B25" s="12" t="s">
        <v>85</v>
      </c>
      <c r="C25" s="13" t="s">
        <v>86</v>
      </c>
      <c r="D25" s="40">
        <v>300</v>
      </c>
      <c r="E25" s="40">
        <v>300</v>
      </c>
      <c r="F25" s="40">
        <v>171.7</v>
      </c>
      <c r="G25" s="40">
        <f t="shared" si="0"/>
        <v>57.233333333333327</v>
      </c>
      <c r="H25" s="1"/>
      <c r="I25" s="1"/>
      <c r="J25" s="1"/>
    </row>
    <row r="26" spans="2:10" ht="25.5" x14ac:dyDescent="0.25">
      <c r="B26" s="12" t="s">
        <v>10</v>
      </c>
      <c r="C26" s="13" t="s">
        <v>11</v>
      </c>
      <c r="D26" s="40">
        <v>1100</v>
      </c>
      <c r="E26" s="40">
        <v>1100</v>
      </c>
      <c r="F26" s="40">
        <v>1403.4</v>
      </c>
      <c r="G26" s="40">
        <f t="shared" si="0"/>
        <v>127.58181818181819</v>
      </c>
      <c r="H26" s="1"/>
      <c r="I26" s="1"/>
      <c r="J26" s="1"/>
    </row>
    <row r="27" spans="2:10" ht="15.75" x14ac:dyDescent="0.25">
      <c r="B27" s="12" t="s">
        <v>12</v>
      </c>
      <c r="C27" s="13" t="s">
        <v>13</v>
      </c>
      <c r="D27" s="40">
        <v>1384</v>
      </c>
      <c r="E27" s="40">
        <v>1384</v>
      </c>
      <c r="F27" s="40">
        <v>1883.9</v>
      </c>
      <c r="G27" s="40">
        <f t="shared" si="0"/>
        <v>136.11994219653181</v>
      </c>
      <c r="H27" s="1"/>
      <c r="I27" s="1"/>
      <c r="J27" s="1"/>
    </row>
    <row r="28" spans="2:10" ht="15.75" x14ac:dyDescent="0.25">
      <c r="B28" s="10" t="s">
        <v>14</v>
      </c>
      <c r="C28" s="11" t="s">
        <v>15</v>
      </c>
      <c r="D28" s="35">
        <f>D29</f>
        <v>8613.2999999999993</v>
      </c>
      <c r="E28" s="35">
        <f>E29</f>
        <v>8613.2999999999993</v>
      </c>
      <c r="F28" s="35">
        <f>F29</f>
        <v>6693.3</v>
      </c>
      <c r="G28" s="38">
        <f t="shared" si="0"/>
        <v>77.708892062275794</v>
      </c>
      <c r="H28" s="1"/>
      <c r="I28" s="1"/>
      <c r="J28" s="1"/>
    </row>
    <row r="29" spans="2:10" ht="15.75" x14ac:dyDescent="0.25">
      <c r="B29" s="12" t="s">
        <v>16</v>
      </c>
      <c r="C29" s="13" t="s">
        <v>17</v>
      </c>
      <c r="D29" s="41">
        <v>8613.2999999999993</v>
      </c>
      <c r="E29" s="41">
        <v>8613.2999999999993</v>
      </c>
      <c r="F29" s="40">
        <v>6693.3</v>
      </c>
      <c r="G29" s="40">
        <f>F29/E29*100</f>
        <v>77.708892062275794</v>
      </c>
      <c r="H29" s="1"/>
      <c r="I29" s="1"/>
      <c r="J29" s="1"/>
    </row>
    <row r="30" spans="2:10" ht="25.5" x14ac:dyDescent="0.25">
      <c r="B30" s="10" t="s">
        <v>18</v>
      </c>
      <c r="C30" s="11" t="s">
        <v>19</v>
      </c>
      <c r="D30" s="35">
        <f>D31</f>
        <v>120.1</v>
      </c>
      <c r="E30" s="35">
        <f>E31</f>
        <v>120.1</v>
      </c>
      <c r="F30" s="35">
        <f>F31</f>
        <v>106.1</v>
      </c>
      <c r="G30" s="40">
        <f t="shared" si="0"/>
        <v>88.343047460449625</v>
      </c>
      <c r="H30" s="1"/>
      <c r="I30" s="1"/>
      <c r="J30" s="1"/>
    </row>
    <row r="31" spans="2:10" ht="15.75" x14ac:dyDescent="0.25">
      <c r="B31" s="12" t="s">
        <v>20</v>
      </c>
      <c r="C31" s="13" t="s">
        <v>21</v>
      </c>
      <c r="D31" s="41">
        <v>120.1</v>
      </c>
      <c r="E31" s="41">
        <v>120.1</v>
      </c>
      <c r="F31" s="40">
        <v>106.1</v>
      </c>
      <c r="G31" s="40">
        <f t="shared" si="0"/>
        <v>88.343047460449625</v>
      </c>
      <c r="H31" s="1"/>
      <c r="I31" s="1"/>
      <c r="J31" s="1"/>
    </row>
    <row r="32" spans="2:10" ht="15.75" x14ac:dyDescent="0.25">
      <c r="B32" s="10" t="s">
        <v>22</v>
      </c>
      <c r="C32" s="11" t="s">
        <v>23</v>
      </c>
      <c r="D32" s="38">
        <f t="shared" ref="D32:E32" si="3">D33</f>
        <v>710</v>
      </c>
      <c r="E32" s="38">
        <f t="shared" si="3"/>
        <v>710</v>
      </c>
      <c r="F32" s="38">
        <f>F33</f>
        <v>782.9</v>
      </c>
      <c r="G32" s="38">
        <f t="shared" si="0"/>
        <v>110.26760563380282</v>
      </c>
      <c r="H32" s="1"/>
      <c r="I32" s="1"/>
      <c r="J32" s="1"/>
    </row>
    <row r="33" spans="2:10" ht="25.5" x14ac:dyDescent="0.25">
      <c r="B33" s="12" t="s">
        <v>24</v>
      </c>
      <c r="C33" s="13" t="s">
        <v>25</v>
      </c>
      <c r="D33" s="40">
        <v>710</v>
      </c>
      <c r="E33" s="40">
        <v>710</v>
      </c>
      <c r="F33" s="40">
        <v>782.9</v>
      </c>
      <c r="G33" s="40">
        <f t="shared" si="0"/>
        <v>110.26760563380282</v>
      </c>
      <c r="H33" s="1"/>
      <c r="I33" s="1"/>
      <c r="J33" s="1"/>
    </row>
    <row r="34" spans="2:10" ht="25.5" x14ac:dyDescent="0.25">
      <c r="B34" s="10" t="s">
        <v>26</v>
      </c>
      <c r="C34" s="11" t="s">
        <v>27</v>
      </c>
      <c r="D34" s="35">
        <f>D35</f>
        <v>7433.1</v>
      </c>
      <c r="E34" s="35">
        <f t="shared" ref="E34:F34" si="4">E35</f>
        <v>7433.1</v>
      </c>
      <c r="F34" s="35">
        <f t="shared" si="4"/>
        <v>8500.5999999999985</v>
      </c>
      <c r="G34" s="38">
        <f t="shared" si="0"/>
        <v>114.36143735453577</v>
      </c>
      <c r="H34" s="1"/>
      <c r="I34" s="1"/>
      <c r="J34" s="1"/>
    </row>
    <row r="35" spans="2:10" ht="63.75" x14ac:dyDescent="0.25">
      <c r="B35" s="10" t="s">
        <v>28</v>
      </c>
      <c r="C35" s="14" t="s">
        <v>51</v>
      </c>
      <c r="D35" s="35">
        <f t="shared" ref="D35:E35" si="5">D36+D38+D37</f>
        <v>7433.1</v>
      </c>
      <c r="E35" s="35">
        <f t="shared" si="5"/>
        <v>7433.1</v>
      </c>
      <c r="F35" s="35">
        <f>F36+F38+F37</f>
        <v>8500.5999999999985</v>
      </c>
      <c r="G35" s="38">
        <f t="shared" si="0"/>
        <v>114.36143735453577</v>
      </c>
      <c r="H35" s="1"/>
      <c r="I35" s="1"/>
      <c r="J35" s="1"/>
    </row>
    <row r="36" spans="2:10" ht="63.75" x14ac:dyDescent="0.25">
      <c r="B36" s="12" t="s">
        <v>141</v>
      </c>
      <c r="C36" s="15" t="s">
        <v>50</v>
      </c>
      <c r="D36" s="41">
        <v>7326.3</v>
      </c>
      <c r="E36" s="41">
        <v>7326.3</v>
      </c>
      <c r="F36" s="41">
        <v>8307.4</v>
      </c>
      <c r="G36" s="40">
        <f t="shared" si="0"/>
        <v>113.39148001037358</v>
      </c>
      <c r="H36" s="1"/>
      <c r="I36" s="1"/>
      <c r="J36" s="1"/>
    </row>
    <row r="37" spans="2:10" ht="63.75" x14ac:dyDescent="0.25">
      <c r="B37" s="26" t="s">
        <v>114</v>
      </c>
      <c r="C37" s="15" t="s">
        <v>115</v>
      </c>
      <c r="D37" s="41"/>
      <c r="E37" s="41"/>
      <c r="F37" s="41">
        <v>133.80000000000001</v>
      </c>
      <c r="G37" s="42"/>
      <c r="H37" s="1"/>
      <c r="I37" s="1"/>
      <c r="J37" s="1"/>
    </row>
    <row r="38" spans="2:10" ht="12.75" customHeight="1" x14ac:dyDescent="0.25">
      <c r="B38" s="50" t="s">
        <v>29</v>
      </c>
      <c r="C38" s="51" t="s">
        <v>30</v>
      </c>
      <c r="D38" s="55">
        <v>106.8</v>
      </c>
      <c r="E38" s="52">
        <v>106.8</v>
      </c>
      <c r="F38" s="52">
        <v>59.4</v>
      </c>
      <c r="G38" s="53">
        <f t="shared" si="0"/>
        <v>55.617977528089888</v>
      </c>
      <c r="H38" s="1"/>
      <c r="I38" s="1"/>
      <c r="J38" s="1"/>
    </row>
    <row r="39" spans="2:10" ht="37.5" customHeight="1" x14ac:dyDescent="0.25">
      <c r="B39" s="50"/>
      <c r="C39" s="51"/>
      <c r="D39" s="56"/>
      <c r="E39" s="52"/>
      <c r="F39" s="52"/>
      <c r="G39" s="54"/>
      <c r="H39" s="1"/>
      <c r="I39" s="1"/>
      <c r="J39" s="1"/>
    </row>
    <row r="40" spans="2:10" ht="25.5" customHeight="1" x14ac:dyDescent="0.25">
      <c r="B40" s="10" t="s">
        <v>31</v>
      </c>
      <c r="C40" s="11" t="s">
        <v>32</v>
      </c>
      <c r="D40" s="35">
        <f>D41</f>
        <v>220</v>
      </c>
      <c r="E40" s="35">
        <f>E41</f>
        <v>220</v>
      </c>
      <c r="F40" s="35">
        <f>F41</f>
        <v>192.5</v>
      </c>
      <c r="G40" s="38">
        <f t="shared" si="0"/>
        <v>87.5</v>
      </c>
      <c r="H40" s="1"/>
      <c r="I40" s="1"/>
      <c r="J40" s="1"/>
    </row>
    <row r="41" spans="2:10" ht="15.75" x14ac:dyDescent="0.25">
      <c r="B41" s="12" t="s">
        <v>33</v>
      </c>
      <c r="C41" s="13" t="s">
        <v>34</v>
      </c>
      <c r="D41" s="41">
        <v>220</v>
      </c>
      <c r="E41" s="41">
        <v>220</v>
      </c>
      <c r="F41" s="41">
        <v>192.5</v>
      </c>
      <c r="G41" s="40">
        <f t="shared" si="0"/>
        <v>87.5</v>
      </c>
      <c r="H41" s="1"/>
      <c r="I41" s="1"/>
      <c r="J41" s="1"/>
    </row>
    <row r="42" spans="2:10" ht="15.75" x14ac:dyDescent="0.25">
      <c r="B42" s="10" t="s">
        <v>130</v>
      </c>
      <c r="C42" s="11" t="s">
        <v>128</v>
      </c>
      <c r="D42" s="35">
        <f t="shared" ref="D42:E42" si="6">D43</f>
        <v>0</v>
      </c>
      <c r="E42" s="35">
        <f t="shared" si="6"/>
        <v>0</v>
      </c>
      <c r="F42" s="35">
        <f>F43</f>
        <v>128.69999999999999</v>
      </c>
      <c r="G42" s="38"/>
      <c r="H42" s="1"/>
      <c r="I42" s="1"/>
      <c r="J42" s="1"/>
    </row>
    <row r="43" spans="2:10" ht="25.5" x14ac:dyDescent="0.25">
      <c r="B43" s="30" t="s">
        <v>127</v>
      </c>
      <c r="C43" s="31" t="s">
        <v>129</v>
      </c>
      <c r="D43" s="41"/>
      <c r="E43" s="41"/>
      <c r="F43" s="41">
        <v>128.69999999999999</v>
      </c>
      <c r="G43" s="40"/>
      <c r="H43" s="1"/>
      <c r="I43" s="1"/>
      <c r="J43" s="1"/>
    </row>
    <row r="44" spans="2:10" ht="15.75" x14ac:dyDescent="0.25">
      <c r="B44" s="10" t="s">
        <v>52</v>
      </c>
      <c r="C44" s="11" t="s">
        <v>53</v>
      </c>
      <c r="D44" s="34">
        <f>D45+D47</f>
        <v>0</v>
      </c>
      <c r="E44" s="34">
        <f>E45+E47</f>
        <v>0</v>
      </c>
      <c r="F44" s="34">
        <f>F45+F47</f>
        <v>268.10000000000002</v>
      </c>
      <c r="G44" s="38"/>
      <c r="H44" s="1"/>
      <c r="I44" s="1"/>
      <c r="J44" s="1"/>
    </row>
    <row r="45" spans="2:10" ht="116.25" customHeight="1" x14ac:dyDescent="0.25">
      <c r="B45" s="25" t="s">
        <v>91</v>
      </c>
      <c r="C45" s="15" t="s">
        <v>92</v>
      </c>
      <c r="D45" s="34">
        <f>D46</f>
        <v>0</v>
      </c>
      <c r="E45" s="34">
        <f t="shared" ref="E45:F45" si="7">E46</f>
        <v>0</v>
      </c>
      <c r="F45" s="34">
        <f t="shared" si="7"/>
        <v>143.5</v>
      </c>
      <c r="G45" s="38"/>
      <c r="H45" s="1"/>
      <c r="I45" s="1"/>
      <c r="J45" s="1"/>
    </row>
    <row r="46" spans="2:10" ht="98.25" customHeight="1" x14ac:dyDescent="0.25">
      <c r="B46" s="12" t="s">
        <v>93</v>
      </c>
      <c r="C46" s="15" t="s">
        <v>103</v>
      </c>
      <c r="D46" s="35"/>
      <c r="E46" s="35"/>
      <c r="F46" s="35">
        <v>143.5</v>
      </c>
      <c r="G46" s="40" t="s">
        <v>90</v>
      </c>
      <c r="H46" s="1"/>
      <c r="I46" s="1"/>
      <c r="J46" s="1"/>
    </row>
    <row r="47" spans="2:10" ht="65.25" customHeight="1" x14ac:dyDescent="0.25">
      <c r="B47" s="12" t="s">
        <v>104</v>
      </c>
      <c r="C47" s="16" t="s">
        <v>105</v>
      </c>
      <c r="D47" s="35"/>
      <c r="E47" s="35"/>
      <c r="F47" s="38">
        <v>124.6</v>
      </c>
      <c r="G47" s="40" t="s">
        <v>90</v>
      </c>
      <c r="H47" s="1"/>
      <c r="I47" s="1"/>
      <c r="J47" s="1"/>
    </row>
    <row r="48" spans="2:10" ht="53.25" customHeight="1" x14ac:dyDescent="0.25">
      <c r="B48" s="10" t="s">
        <v>35</v>
      </c>
      <c r="C48" s="11" t="s">
        <v>54</v>
      </c>
      <c r="D48" s="38">
        <f>D49+D52+D53+D56+D58+D55+D57</f>
        <v>490</v>
      </c>
      <c r="E48" s="38">
        <f t="shared" ref="E48:F48" si="8">E49+E52+E53+E56+E58+E55+E57</f>
        <v>490</v>
      </c>
      <c r="F48" s="38">
        <f t="shared" si="8"/>
        <v>70.7</v>
      </c>
      <c r="G48" s="38">
        <f t="shared" si="0"/>
        <v>14.428571428571429</v>
      </c>
      <c r="H48" s="1"/>
      <c r="I48" s="1"/>
      <c r="J48" s="1"/>
    </row>
    <row r="49" spans="2:10" ht="66" customHeight="1" x14ac:dyDescent="0.25">
      <c r="B49" s="10" t="s">
        <v>62</v>
      </c>
      <c r="C49" s="11" t="s">
        <v>55</v>
      </c>
      <c r="D49" s="38">
        <f>D50+D51</f>
        <v>113</v>
      </c>
      <c r="E49" s="38">
        <f>E50+E51</f>
        <v>113</v>
      </c>
      <c r="F49" s="38">
        <f>F50+F51</f>
        <v>24.9</v>
      </c>
      <c r="G49" s="38">
        <f t="shared" si="0"/>
        <v>22.035398230088493</v>
      </c>
      <c r="H49" s="1"/>
      <c r="I49" s="1"/>
      <c r="J49" s="1"/>
    </row>
    <row r="50" spans="2:10" ht="51" x14ac:dyDescent="0.25">
      <c r="B50" s="12" t="s">
        <v>63</v>
      </c>
      <c r="C50" s="13" t="s">
        <v>56</v>
      </c>
      <c r="D50" s="40">
        <v>93</v>
      </c>
      <c r="E50" s="40">
        <v>93</v>
      </c>
      <c r="F50" s="40">
        <v>13.9</v>
      </c>
      <c r="G50" s="40">
        <f t="shared" si="0"/>
        <v>14.946236559139786</v>
      </c>
      <c r="H50" s="1"/>
      <c r="I50" s="1"/>
      <c r="J50" s="1"/>
    </row>
    <row r="51" spans="2:10" ht="51" x14ac:dyDescent="0.25">
      <c r="B51" s="12" t="s">
        <v>64</v>
      </c>
      <c r="C51" s="13" t="s">
        <v>57</v>
      </c>
      <c r="D51" s="40">
        <v>20</v>
      </c>
      <c r="E51" s="40">
        <v>20</v>
      </c>
      <c r="F51" s="40">
        <v>11</v>
      </c>
      <c r="G51" s="40">
        <f t="shared" si="0"/>
        <v>55.000000000000007</v>
      </c>
      <c r="H51" s="1"/>
      <c r="I51" s="1"/>
      <c r="J51" s="1"/>
    </row>
    <row r="52" spans="2:10" ht="51" x14ac:dyDescent="0.25">
      <c r="B52" s="10" t="s">
        <v>65</v>
      </c>
      <c r="C52" s="11" t="s">
        <v>58</v>
      </c>
      <c r="D52" s="38">
        <v>10</v>
      </c>
      <c r="E52" s="38">
        <v>10</v>
      </c>
      <c r="F52" s="38">
        <v>9</v>
      </c>
      <c r="G52" s="38">
        <f t="shared" si="0"/>
        <v>90</v>
      </c>
      <c r="H52" s="1"/>
      <c r="I52" s="1"/>
      <c r="J52" s="1"/>
    </row>
    <row r="53" spans="2:10" ht="76.5" x14ac:dyDescent="0.25">
      <c r="B53" s="10" t="s">
        <v>106</v>
      </c>
      <c r="C53" s="14" t="s">
        <v>59</v>
      </c>
      <c r="D53" s="38">
        <f>D54</f>
        <v>46</v>
      </c>
      <c r="E53" s="38">
        <f>E54</f>
        <v>46</v>
      </c>
      <c r="F53" s="38">
        <f>F54</f>
        <v>25.9</v>
      </c>
      <c r="G53" s="38">
        <f t="shared" si="0"/>
        <v>56.304347826086953</v>
      </c>
      <c r="H53" s="1"/>
      <c r="I53" s="1"/>
      <c r="J53" s="1"/>
    </row>
    <row r="54" spans="2:10" ht="25.5" x14ac:dyDescent="0.25">
      <c r="B54" s="12" t="s">
        <v>66</v>
      </c>
      <c r="C54" s="13" t="s">
        <v>60</v>
      </c>
      <c r="D54" s="40">
        <v>46</v>
      </c>
      <c r="E54" s="40">
        <v>46</v>
      </c>
      <c r="F54" s="40">
        <v>25.9</v>
      </c>
      <c r="G54" s="40">
        <f t="shared" si="0"/>
        <v>56.304347826086953</v>
      </c>
      <c r="H54" s="1"/>
      <c r="I54" s="1"/>
      <c r="J54" s="1"/>
    </row>
    <row r="55" spans="2:10" ht="38.25" x14ac:dyDescent="0.25">
      <c r="B55" s="10" t="s">
        <v>97</v>
      </c>
      <c r="C55" s="11" t="s">
        <v>98</v>
      </c>
      <c r="D55" s="38">
        <v>3</v>
      </c>
      <c r="E55" s="38">
        <v>3</v>
      </c>
      <c r="F55" s="38"/>
      <c r="G55" s="38">
        <f t="shared" si="0"/>
        <v>0</v>
      </c>
      <c r="H55" s="1"/>
      <c r="I55" s="1"/>
      <c r="J55" s="1"/>
    </row>
    <row r="56" spans="2:10" ht="38.25" x14ac:dyDescent="0.25">
      <c r="B56" s="10" t="s">
        <v>82</v>
      </c>
      <c r="C56" s="11" t="s">
        <v>83</v>
      </c>
      <c r="D56" s="38">
        <v>39</v>
      </c>
      <c r="E56" s="38">
        <v>39</v>
      </c>
      <c r="F56" s="38"/>
      <c r="G56" s="38">
        <f t="shared" si="0"/>
        <v>0</v>
      </c>
      <c r="H56" s="1"/>
      <c r="I56" s="1"/>
      <c r="J56" s="1"/>
    </row>
    <row r="57" spans="2:10" ht="51" x14ac:dyDescent="0.25">
      <c r="B57" s="10" t="s">
        <v>112</v>
      </c>
      <c r="C57" s="11" t="s">
        <v>113</v>
      </c>
      <c r="D57" s="38">
        <v>5</v>
      </c>
      <c r="E57" s="38">
        <v>5</v>
      </c>
      <c r="F57" s="38"/>
      <c r="G57" s="38">
        <f t="shared" si="0"/>
        <v>0</v>
      </c>
      <c r="H57" s="1"/>
      <c r="I57" s="1"/>
      <c r="J57" s="1"/>
    </row>
    <row r="58" spans="2:10" ht="25.5" x14ac:dyDescent="0.25">
      <c r="B58" s="10" t="s">
        <v>67</v>
      </c>
      <c r="C58" s="11" t="s">
        <v>61</v>
      </c>
      <c r="D58" s="38">
        <v>274</v>
      </c>
      <c r="E58" s="38">
        <v>274</v>
      </c>
      <c r="F58" s="38">
        <v>10.9</v>
      </c>
      <c r="G58" s="38">
        <f t="shared" si="0"/>
        <v>3.9781021897810223</v>
      </c>
      <c r="H58" s="1"/>
      <c r="I58" s="1"/>
      <c r="J58" s="1"/>
    </row>
    <row r="59" spans="2:10" ht="15.75" x14ac:dyDescent="0.25">
      <c r="B59" s="10" t="s">
        <v>87</v>
      </c>
      <c r="C59" s="11" t="s">
        <v>88</v>
      </c>
      <c r="D59" s="38"/>
      <c r="E59" s="38"/>
      <c r="F59" s="38">
        <v>20.3</v>
      </c>
      <c r="G59" s="38"/>
      <c r="H59" s="1"/>
      <c r="I59" s="1"/>
      <c r="J59" s="1"/>
    </row>
    <row r="60" spans="2:10" ht="15.75" x14ac:dyDescent="0.25">
      <c r="B60" s="10" t="s">
        <v>36</v>
      </c>
      <c r="C60" s="11" t="s">
        <v>37</v>
      </c>
      <c r="D60" s="35">
        <f>D61+D82+D80</f>
        <v>348425.4</v>
      </c>
      <c r="E60" s="35">
        <f t="shared" ref="E60:F60" si="9">E61+E82+E80</f>
        <v>348425.4</v>
      </c>
      <c r="F60" s="35">
        <f t="shared" si="9"/>
        <v>348074.30000000005</v>
      </c>
      <c r="G60" s="40">
        <f t="shared" si="0"/>
        <v>99.899232375136833</v>
      </c>
      <c r="H60" s="1"/>
      <c r="I60" s="1"/>
      <c r="J60" s="1"/>
    </row>
    <row r="61" spans="2:10" ht="25.5" x14ac:dyDescent="0.25">
      <c r="B61" s="10" t="s">
        <v>38</v>
      </c>
      <c r="C61" s="11" t="s">
        <v>39</v>
      </c>
      <c r="D61" s="35">
        <f>D62+D63+D64+D70+D76</f>
        <v>348425.4</v>
      </c>
      <c r="E61" s="35">
        <f>E62+E63+E64+E70+E76</f>
        <v>348425.4</v>
      </c>
      <c r="F61" s="35">
        <f>F62+F63+F64+F70+F76</f>
        <v>348259.30000000005</v>
      </c>
      <c r="G61" s="35">
        <f>G62+G63+G76</f>
        <v>300</v>
      </c>
      <c r="H61" s="1"/>
      <c r="I61" s="1"/>
      <c r="J61" s="1"/>
    </row>
    <row r="62" spans="2:10" ht="25.5" x14ac:dyDescent="0.25">
      <c r="B62" s="12" t="s">
        <v>40</v>
      </c>
      <c r="C62" s="13" t="s">
        <v>41</v>
      </c>
      <c r="D62" s="41">
        <v>50286.9</v>
      </c>
      <c r="E62" s="41">
        <v>50286.9</v>
      </c>
      <c r="F62" s="41">
        <v>50286.9</v>
      </c>
      <c r="G62" s="40">
        <f t="shared" si="0"/>
        <v>100</v>
      </c>
      <c r="H62" s="1"/>
      <c r="I62" s="1"/>
      <c r="J62" s="1"/>
    </row>
    <row r="63" spans="2:10" ht="25.5" x14ac:dyDescent="0.25">
      <c r="B63" s="12" t="s">
        <v>42</v>
      </c>
      <c r="C63" s="13" t="s">
        <v>43</v>
      </c>
      <c r="D63" s="41">
        <v>57100</v>
      </c>
      <c r="E63" s="41">
        <v>57100</v>
      </c>
      <c r="F63" s="41">
        <v>57100</v>
      </c>
      <c r="G63" s="40">
        <f t="shared" si="0"/>
        <v>100</v>
      </c>
      <c r="H63" s="1"/>
      <c r="I63" s="1"/>
      <c r="J63" s="1"/>
    </row>
    <row r="64" spans="2:10" ht="25.5" x14ac:dyDescent="0.25">
      <c r="B64" s="10" t="s">
        <v>94</v>
      </c>
      <c r="C64" s="11" t="s">
        <v>95</v>
      </c>
      <c r="D64" s="38">
        <f>D67+D68+D65+D69+D66</f>
        <v>32350.9</v>
      </c>
      <c r="E64" s="38">
        <f t="shared" ref="E64:F64" si="10">E67+E68+E65+E69+E66</f>
        <v>32350.9</v>
      </c>
      <c r="F64" s="38">
        <f t="shared" si="10"/>
        <v>32350.9</v>
      </c>
      <c r="G64" s="38">
        <f t="shared" si="0"/>
        <v>100</v>
      </c>
      <c r="H64" s="1"/>
      <c r="I64" s="1"/>
      <c r="J64" s="1"/>
    </row>
    <row r="65" spans="2:10" ht="25.5" x14ac:dyDescent="0.25">
      <c r="B65" s="28" t="s">
        <v>120</v>
      </c>
      <c r="C65" s="29" t="s">
        <v>121</v>
      </c>
      <c r="D65" s="40">
        <v>4097.2</v>
      </c>
      <c r="E65" s="40">
        <v>4097.2</v>
      </c>
      <c r="F65" s="40">
        <v>4097.2</v>
      </c>
      <c r="G65" s="40">
        <f t="shared" si="0"/>
        <v>100</v>
      </c>
      <c r="H65" s="1"/>
      <c r="I65" s="1"/>
      <c r="J65" s="1"/>
    </row>
    <row r="66" spans="2:10" ht="38.25" x14ac:dyDescent="0.25">
      <c r="B66" s="43" t="s">
        <v>142</v>
      </c>
      <c r="C66" s="37" t="s">
        <v>143</v>
      </c>
      <c r="D66" s="40">
        <v>24094.5</v>
      </c>
      <c r="E66" s="40">
        <v>24094.5</v>
      </c>
      <c r="F66" s="40">
        <v>24094.5</v>
      </c>
      <c r="G66" s="40">
        <f t="shared" si="0"/>
        <v>100</v>
      </c>
      <c r="H66" s="1"/>
      <c r="I66" s="1"/>
      <c r="J66" s="1"/>
    </row>
    <row r="67" spans="2:10" ht="38.25" x14ac:dyDescent="0.25">
      <c r="B67" s="26" t="s">
        <v>116</v>
      </c>
      <c r="C67" s="27" t="s">
        <v>117</v>
      </c>
      <c r="D67" s="40">
        <v>1555.2</v>
      </c>
      <c r="E67" s="40">
        <v>1555.2</v>
      </c>
      <c r="F67" s="40">
        <v>1555.2</v>
      </c>
      <c r="G67" s="40">
        <f t="shared" si="0"/>
        <v>100</v>
      </c>
      <c r="H67" s="1"/>
      <c r="I67" s="1"/>
      <c r="J67" s="1"/>
    </row>
    <row r="68" spans="2:10" ht="38.25" x14ac:dyDescent="0.25">
      <c r="B68" s="28" t="s">
        <v>118</v>
      </c>
      <c r="C68" s="29" t="s">
        <v>119</v>
      </c>
      <c r="D68" s="40">
        <v>2042.1</v>
      </c>
      <c r="E68" s="40">
        <v>2042.1</v>
      </c>
      <c r="F68" s="40">
        <v>2042.1</v>
      </c>
      <c r="G68" s="40">
        <f t="shared" si="0"/>
        <v>100</v>
      </c>
      <c r="H68" s="1"/>
      <c r="I68" s="1"/>
      <c r="J68" s="1"/>
    </row>
    <row r="69" spans="2:10" ht="42.75" customHeight="1" x14ac:dyDescent="0.25">
      <c r="B69" s="33" t="s">
        <v>123</v>
      </c>
      <c r="C69" s="32" t="s">
        <v>122</v>
      </c>
      <c r="D69" s="40">
        <v>561.9</v>
      </c>
      <c r="E69" s="40">
        <v>561.9</v>
      </c>
      <c r="F69" s="40">
        <v>561.9</v>
      </c>
      <c r="G69" s="40">
        <f t="shared" si="0"/>
        <v>100</v>
      </c>
      <c r="H69" s="1"/>
      <c r="I69" s="1"/>
      <c r="J69" s="1"/>
    </row>
    <row r="70" spans="2:10" ht="25.5" customHeight="1" x14ac:dyDescent="0.25">
      <c r="B70" s="10" t="s">
        <v>44</v>
      </c>
      <c r="C70" s="11" t="s">
        <v>45</v>
      </c>
      <c r="D70" s="35">
        <f>D71+D72+D73+D74+D75</f>
        <v>206892.20000000004</v>
      </c>
      <c r="E70" s="35">
        <f t="shared" ref="E70:F70" si="11">E71+E72+E73+E74+E75</f>
        <v>206892.20000000004</v>
      </c>
      <c r="F70" s="35">
        <f t="shared" si="11"/>
        <v>206726.10000000003</v>
      </c>
      <c r="G70" s="38">
        <f t="shared" si="0"/>
        <v>99.919716644706753</v>
      </c>
      <c r="H70" s="1"/>
      <c r="I70" s="1"/>
      <c r="J70" s="1"/>
    </row>
    <row r="71" spans="2:10" ht="38.25" x14ac:dyDescent="0.25">
      <c r="B71" s="12" t="s">
        <v>46</v>
      </c>
      <c r="C71" s="13" t="s">
        <v>47</v>
      </c>
      <c r="D71" s="41">
        <v>798.6</v>
      </c>
      <c r="E71" s="41">
        <v>798.6</v>
      </c>
      <c r="F71" s="41">
        <v>798.6</v>
      </c>
      <c r="G71" s="40">
        <f t="shared" si="0"/>
        <v>100</v>
      </c>
      <c r="H71" s="1"/>
      <c r="I71" s="1"/>
      <c r="J71" s="1"/>
    </row>
    <row r="72" spans="2:10" ht="25.5" x14ac:dyDescent="0.25">
      <c r="B72" s="12" t="s">
        <v>68</v>
      </c>
      <c r="C72" s="13" t="s">
        <v>71</v>
      </c>
      <c r="D72" s="41">
        <v>145662.20000000001</v>
      </c>
      <c r="E72" s="41">
        <v>145662.20000000001</v>
      </c>
      <c r="F72" s="41">
        <v>145662.20000000001</v>
      </c>
      <c r="G72" s="40">
        <f t="shared" si="0"/>
        <v>100</v>
      </c>
      <c r="H72" s="1"/>
      <c r="I72" s="1"/>
      <c r="J72" s="1"/>
    </row>
    <row r="73" spans="2:10" ht="51.75" x14ac:dyDescent="0.25">
      <c r="B73" s="12" t="s">
        <v>72</v>
      </c>
      <c r="C73" s="18" t="s">
        <v>89</v>
      </c>
      <c r="D73" s="41">
        <v>41076.300000000003</v>
      </c>
      <c r="E73" s="41">
        <v>41076.300000000003</v>
      </c>
      <c r="F73" s="41">
        <v>41076.300000000003</v>
      </c>
      <c r="G73" s="40">
        <f t="shared" si="0"/>
        <v>100</v>
      </c>
      <c r="H73" s="1"/>
      <c r="I73" s="1"/>
      <c r="J73" s="1"/>
    </row>
    <row r="74" spans="2:10" ht="51.75" x14ac:dyDescent="0.25">
      <c r="B74" s="19" t="s">
        <v>73</v>
      </c>
      <c r="C74" s="17" t="s">
        <v>74</v>
      </c>
      <c r="D74" s="40">
        <v>1407.5</v>
      </c>
      <c r="E74" s="40">
        <v>1407.5</v>
      </c>
      <c r="F74" s="40">
        <v>1241.4000000000001</v>
      </c>
      <c r="G74" s="40">
        <f t="shared" si="0"/>
        <v>88.198934280639435</v>
      </c>
      <c r="H74" s="1"/>
      <c r="I74" s="1"/>
      <c r="J74" s="1"/>
    </row>
    <row r="75" spans="2:10" ht="51.75" x14ac:dyDescent="0.25">
      <c r="B75" s="44" t="s">
        <v>144</v>
      </c>
      <c r="C75" s="45" t="s">
        <v>145</v>
      </c>
      <c r="D75" s="40">
        <v>17947.599999999999</v>
      </c>
      <c r="E75" s="40">
        <v>17947.599999999999</v>
      </c>
      <c r="F75" s="40">
        <v>17947.599999999999</v>
      </c>
      <c r="G75" s="40">
        <f t="shared" si="0"/>
        <v>100</v>
      </c>
      <c r="H75" s="1"/>
      <c r="I75" s="1"/>
      <c r="J75" s="1"/>
    </row>
    <row r="76" spans="2:10" ht="15.75" x14ac:dyDescent="0.25">
      <c r="B76" s="20" t="s">
        <v>79</v>
      </c>
      <c r="C76" s="21" t="s">
        <v>76</v>
      </c>
      <c r="D76" s="38">
        <f>D79+D77+D78</f>
        <v>1795.3999999999999</v>
      </c>
      <c r="E76" s="38">
        <f t="shared" ref="E76:F76" si="12">E79+E77+E78</f>
        <v>1795.3999999999999</v>
      </c>
      <c r="F76" s="38">
        <f t="shared" si="12"/>
        <v>1795.3999999999999</v>
      </c>
      <c r="G76" s="38">
        <f t="shared" si="0"/>
        <v>100</v>
      </c>
      <c r="H76" s="1"/>
      <c r="I76" s="1"/>
      <c r="J76" s="1"/>
    </row>
    <row r="77" spans="2:10" ht="51.75" x14ac:dyDescent="0.25">
      <c r="B77" s="19" t="s">
        <v>99</v>
      </c>
      <c r="C77" s="17" t="s">
        <v>100</v>
      </c>
      <c r="D77" s="40">
        <v>520.5</v>
      </c>
      <c r="E77" s="40">
        <v>520.5</v>
      </c>
      <c r="F77" s="40">
        <v>520.5</v>
      </c>
      <c r="G77" s="38">
        <f t="shared" si="0"/>
        <v>100</v>
      </c>
      <c r="H77" s="1"/>
      <c r="I77" s="1"/>
      <c r="J77" s="1"/>
    </row>
    <row r="78" spans="2:10" ht="49.5" customHeight="1" x14ac:dyDescent="0.25">
      <c r="B78" s="33" t="s">
        <v>125</v>
      </c>
      <c r="C78" s="32" t="s">
        <v>124</v>
      </c>
      <c r="D78" s="40">
        <v>89.1</v>
      </c>
      <c r="E78" s="40">
        <v>89.1</v>
      </c>
      <c r="F78" s="40">
        <v>89.1</v>
      </c>
      <c r="G78" s="38">
        <f t="shared" si="0"/>
        <v>100</v>
      </c>
      <c r="H78" s="1"/>
      <c r="I78" s="1"/>
      <c r="J78" s="1"/>
    </row>
    <row r="79" spans="2:10" ht="26.25" x14ac:dyDescent="0.25">
      <c r="B79" s="19" t="s">
        <v>75</v>
      </c>
      <c r="C79" s="22" t="s">
        <v>96</v>
      </c>
      <c r="D79" s="40">
        <v>1185.8</v>
      </c>
      <c r="E79" s="40">
        <v>1185.8</v>
      </c>
      <c r="F79" s="40">
        <v>1185.8</v>
      </c>
      <c r="G79" s="40">
        <f t="shared" si="0"/>
        <v>100</v>
      </c>
      <c r="H79" s="1"/>
      <c r="I79" s="1"/>
      <c r="J79" s="1"/>
    </row>
    <row r="80" spans="2:10" ht="77.25" x14ac:dyDescent="0.25">
      <c r="B80" s="46" t="s">
        <v>146</v>
      </c>
      <c r="C80" s="47" t="s">
        <v>147</v>
      </c>
      <c r="D80" s="40">
        <f>D81</f>
        <v>0</v>
      </c>
      <c r="E80" s="40">
        <f t="shared" ref="E80:F80" si="13">E81</f>
        <v>0</v>
      </c>
      <c r="F80" s="40">
        <f t="shared" si="13"/>
        <v>189</v>
      </c>
      <c r="G80" s="40"/>
      <c r="H80" s="1"/>
      <c r="I80" s="1"/>
      <c r="J80" s="1"/>
    </row>
    <row r="81" spans="2:10" ht="39" x14ac:dyDescent="0.25">
      <c r="B81" s="48" t="s">
        <v>148</v>
      </c>
      <c r="C81" s="45" t="s">
        <v>149</v>
      </c>
      <c r="D81" s="40"/>
      <c r="E81" s="40"/>
      <c r="F81" s="40">
        <v>189</v>
      </c>
      <c r="G81" s="40"/>
      <c r="H81" s="1"/>
      <c r="I81" s="1"/>
      <c r="J81" s="1"/>
    </row>
    <row r="82" spans="2:10" ht="39" x14ac:dyDescent="0.25">
      <c r="B82" s="20" t="s">
        <v>80</v>
      </c>
      <c r="C82" s="21" t="s">
        <v>81</v>
      </c>
      <c r="D82" s="38"/>
      <c r="E82" s="38"/>
      <c r="F82" s="38">
        <v>-374</v>
      </c>
      <c r="G82" s="40"/>
      <c r="H82" s="1"/>
      <c r="I82" s="1"/>
      <c r="J82" s="1"/>
    </row>
    <row r="83" spans="2:10" ht="15.75" x14ac:dyDescent="0.25">
      <c r="B83" s="2"/>
      <c r="C83" s="2"/>
      <c r="D83" s="2"/>
      <c r="E83" s="23"/>
      <c r="F83" s="2"/>
      <c r="G83" s="2"/>
      <c r="H83" s="1"/>
      <c r="I83" s="1"/>
      <c r="J83" s="1"/>
    </row>
    <row r="84" spans="2:10" ht="15.75" x14ac:dyDescent="0.25">
      <c r="B84" s="24"/>
      <c r="C84" s="2"/>
      <c r="D84" s="2"/>
      <c r="E84" s="2"/>
      <c r="F84" s="2"/>
      <c r="G84" s="2"/>
      <c r="H84" s="1"/>
      <c r="I84" s="1"/>
      <c r="J84" s="1"/>
    </row>
    <row r="85" spans="2:10" ht="15.75" x14ac:dyDescent="0.25">
      <c r="B85" s="2"/>
      <c r="C85" s="2"/>
      <c r="D85" s="2"/>
      <c r="E85" s="2"/>
      <c r="F85" s="2"/>
      <c r="G85" s="2"/>
      <c r="H85" s="1"/>
      <c r="I85" s="1"/>
      <c r="J85" s="1"/>
    </row>
    <row r="86" spans="2:10" x14ac:dyDescent="0.2">
      <c r="B86" s="6"/>
      <c r="C86" s="6"/>
      <c r="D86" s="6"/>
      <c r="E86" s="6"/>
      <c r="F86" s="6"/>
      <c r="G86" s="6"/>
    </row>
    <row r="87" spans="2:10" x14ac:dyDescent="0.2">
      <c r="B87" s="6"/>
      <c r="C87" s="6"/>
      <c r="D87" s="6"/>
      <c r="E87" s="6"/>
      <c r="F87" s="6"/>
      <c r="G87" s="6"/>
    </row>
    <row r="88" spans="2:10" x14ac:dyDescent="0.2">
      <c r="B88" s="6"/>
      <c r="C88" s="6"/>
      <c r="D88" s="6"/>
      <c r="E88" s="6"/>
      <c r="F88" s="6"/>
      <c r="G88" s="6"/>
    </row>
    <row r="89" spans="2:10" x14ac:dyDescent="0.2">
      <c r="B89" s="6"/>
      <c r="C89" s="6"/>
      <c r="D89" s="6"/>
      <c r="E89" s="6"/>
      <c r="F89" s="6"/>
      <c r="G89" s="6"/>
    </row>
    <row r="90" spans="2:10" x14ac:dyDescent="0.2">
      <c r="B90" s="6"/>
      <c r="C90" s="6"/>
      <c r="D90" s="6"/>
      <c r="E90" s="6"/>
      <c r="F90" s="6"/>
      <c r="G90" s="6"/>
    </row>
    <row r="91" spans="2:10" x14ac:dyDescent="0.2">
      <c r="B91" s="6"/>
      <c r="C91" s="6"/>
      <c r="D91" s="6"/>
      <c r="E91" s="6"/>
      <c r="F91" s="6"/>
      <c r="G91" s="6"/>
    </row>
    <row r="92" spans="2:10" x14ac:dyDescent="0.2">
      <c r="B92" s="6"/>
      <c r="C92" s="6"/>
      <c r="D92" s="6"/>
      <c r="E92" s="6"/>
      <c r="F92" s="6"/>
      <c r="G92" s="6"/>
    </row>
  </sheetData>
  <mergeCells count="15">
    <mergeCell ref="C6:E6"/>
    <mergeCell ref="C1:G1"/>
    <mergeCell ref="C2:G2"/>
    <mergeCell ref="C3:G3"/>
    <mergeCell ref="C4:G4"/>
    <mergeCell ref="C5:G5"/>
    <mergeCell ref="B7:G7"/>
    <mergeCell ref="B38:B39"/>
    <mergeCell ref="C38:C39"/>
    <mergeCell ref="E38:E39"/>
    <mergeCell ref="F38:F39"/>
    <mergeCell ref="G38:G39"/>
    <mergeCell ref="D38:D39"/>
    <mergeCell ref="B8:G8"/>
    <mergeCell ref="B9:G9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5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начальник</cp:lastModifiedBy>
  <cp:lastPrinted>2015-03-24T08:52:07Z</cp:lastPrinted>
  <dcterms:created xsi:type="dcterms:W3CDTF">1996-10-08T23:32:33Z</dcterms:created>
  <dcterms:modified xsi:type="dcterms:W3CDTF">2015-04-27T12:00:30Z</dcterms:modified>
</cp:coreProperties>
</file>