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2" r:id="rId1"/>
    <sheet name="Лист2" sheetId="3" r:id="rId2"/>
  </sheets>
  <calcPr calcId="144525"/>
</workbook>
</file>

<file path=xl/calcChain.xml><?xml version="1.0" encoding="utf-8"?>
<calcChain xmlns="http://schemas.openxmlformats.org/spreadsheetml/2006/main">
  <c r="L15" i="2" l="1"/>
  <c r="F14" i="2"/>
  <c r="G14" i="2"/>
  <c r="H14" i="2"/>
  <c r="I14" i="2"/>
  <c r="J14" i="2"/>
  <c r="K14" i="2"/>
  <c r="E14" i="2"/>
  <c r="L33" i="2"/>
  <c r="L34" i="2"/>
  <c r="L19" i="2"/>
  <c r="L20" i="2"/>
  <c r="L23" i="2"/>
  <c r="L24" i="2"/>
  <c r="L27" i="2"/>
  <c r="L28" i="2"/>
  <c r="L29" i="2"/>
  <c r="L30" i="2"/>
  <c r="L37" i="2"/>
  <c r="L38" i="2"/>
  <c r="L39" i="2"/>
  <c r="L46" i="2"/>
  <c r="L47" i="2"/>
  <c r="L45" i="2"/>
  <c r="L43" i="2"/>
  <c r="L42" i="2" s="1"/>
  <c r="L41" i="2"/>
  <c r="L40" i="2" s="1"/>
  <c r="L36" i="2"/>
  <c r="L32" i="2"/>
  <c r="L26" i="2"/>
  <c r="L22" i="2"/>
  <c r="L18" i="2"/>
  <c r="L16" i="2"/>
  <c r="L8" i="2"/>
  <c r="L9" i="2"/>
  <c r="L10" i="2"/>
  <c r="L11" i="2"/>
  <c r="L12" i="2"/>
  <c r="L13" i="2"/>
  <c r="L7" i="2"/>
  <c r="H17" i="2"/>
  <c r="I17" i="2"/>
  <c r="J17" i="2"/>
  <c r="K17" i="2"/>
  <c r="H44" i="2"/>
  <c r="I44" i="2"/>
  <c r="J44" i="2"/>
  <c r="K44" i="2"/>
  <c r="I25" i="2"/>
  <c r="J25" i="2"/>
  <c r="K25" i="2"/>
  <c r="I31" i="2"/>
  <c r="J31" i="2"/>
  <c r="K31" i="2"/>
  <c r="I35" i="2"/>
  <c r="J35" i="2"/>
  <c r="K35" i="2"/>
  <c r="I40" i="2"/>
  <c r="J40" i="2"/>
  <c r="K40" i="2"/>
  <c r="H42" i="2"/>
  <c r="I42" i="2"/>
  <c r="J42" i="2"/>
  <c r="K42" i="2"/>
  <c r="H40" i="2"/>
  <c r="H35" i="2"/>
  <c r="H31" i="2"/>
  <c r="H25" i="2"/>
  <c r="H21" i="2"/>
  <c r="I21" i="2"/>
  <c r="J21" i="2"/>
  <c r="K21" i="2"/>
  <c r="E6" i="2"/>
  <c r="F6" i="2"/>
  <c r="G6" i="2"/>
  <c r="I6" i="2"/>
  <c r="J6" i="2"/>
  <c r="K6" i="2"/>
  <c r="G44" i="2"/>
  <c r="F44" i="2"/>
  <c r="E44" i="2"/>
  <c r="G42" i="2"/>
  <c r="F42" i="2"/>
  <c r="E42" i="2"/>
  <c r="G40" i="2"/>
  <c r="F40" i="2"/>
  <c r="E40" i="2"/>
  <c r="G35" i="2"/>
  <c r="F35" i="2"/>
  <c r="E35" i="2"/>
  <c r="G31" i="2"/>
  <c r="F31" i="2"/>
  <c r="E31" i="2"/>
  <c r="G25" i="2"/>
  <c r="F25" i="2"/>
  <c r="E25" i="2"/>
  <c r="G21" i="2"/>
  <c r="F21" i="2"/>
  <c r="E21" i="2"/>
  <c r="G17" i="2"/>
  <c r="F17" i="2"/>
  <c r="E17" i="2"/>
  <c r="H6" i="2"/>
  <c r="K48" i="2" l="1"/>
  <c r="J48" i="2"/>
  <c r="I48" i="2"/>
  <c r="L14" i="2"/>
  <c r="L6" i="2"/>
  <c r="H48" i="2"/>
  <c r="L44" i="2"/>
  <c r="L31" i="2"/>
  <c r="L25" i="2"/>
  <c r="L21" i="2"/>
  <c r="L17" i="2"/>
  <c r="L35" i="2"/>
  <c r="F48" i="2"/>
  <c r="E48" i="2"/>
  <c r="G48" i="2"/>
  <c r="L48" i="2" l="1"/>
</calcChain>
</file>

<file path=xl/sharedStrings.xml><?xml version="1.0" encoding="utf-8"?>
<sst xmlns="http://schemas.openxmlformats.org/spreadsheetml/2006/main" count="155" uniqueCount="81">
  <si>
    <t>(в тысячах рублей)</t>
  </si>
  <si>
    <t>РЗ</t>
  </si>
  <si>
    <t>Увеличение  (+)</t>
  </si>
  <si>
    <t>Уменьшение  (-)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</si>
  <si>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</si>
  <si>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</si>
  <si>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</si>
  <si>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</si>
  <si>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</si>
  <si>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</si>
  <si>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</si>
  <si>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</si>
  <si>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</si>
  <si>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10</t>
  </si>
  <si>
    <t>Резервные фонды</t>
  </si>
  <si>
    <t>11</t>
  </si>
  <si>
    <t>Другие общегосударственные вопросы</t>
  </si>
  <si>
    <t>13</t>
  </si>
  <si>
    <t>04</t>
  </si>
  <si>
    <t>Гражданская оборона</t>
  </si>
  <si>
    <t>09</t>
  </si>
  <si>
    <t>14</t>
  </si>
  <si>
    <t>Сельское хозяйство и рыболовство</t>
  </si>
  <si>
    <t>Водное хозяйство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</si>
  <si>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</si>
  <si>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</si>
  <si>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</si>
  <si>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</si>
  <si>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</si>
  <si>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</si>
  <si>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</si>
  <si>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</si>
  <si>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</si>
  <si>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</si>
  <si>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</si>
  <si>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</t>
  </si>
  <si>
    <t>Кинематография</t>
  </si>
  <si>
    <t>Другие вопросы в области культуры, кинематографии</t>
  </si>
  <si>
    <t>Пенсионное обеспечение</t>
  </si>
  <si>
    <t>Охрана семьи и детства</t>
  </si>
  <si>
    <t>Другие вопросы в области социальной политики</t>
  </si>
  <si>
    <t>Периодическая печать и издательства</t>
  </si>
  <si>
    <t>Иные дотации</t>
  </si>
  <si>
    <t>Расходы бюджета муниципального образования "Шовгеновский район" за 2024 год  
по разделам и подразделам  классификации расходов бюджетов Россиской Федерации</t>
  </si>
  <si>
    <t xml:space="preserve">Наименование </t>
  </si>
  <si>
    <t>ПРЗ</t>
  </si>
  <si>
    <t>Общегосударственные вопросы</t>
  </si>
  <si>
    <t>00</t>
  </si>
  <si>
    <t>Функционирование высшего должностного лица субъекта
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</si>
  <si>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</si>
  <si>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</si>
  <si>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</si>
  <si>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</si>
  <si>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823,7</t>
  </si>
  <si>
    <t>Образование</t>
  </si>
  <si>
    <t>Молодежная политика и образование детей</t>
  </si>
  <si>
    <t>Культура и кинематография</t>
  </si>
  <si>
    <t>Социальная политика</t>
  </si>
  <si>
    <t>Социальное обеспечние население</t>
  </si>
  <si>
    <t>Средства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</si>
  <si>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</si>
  <si>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</si>
  <si>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транферты</t>
  </si>
  <si>
    <t>Дотации на выравнивание бюджетной обеспеченности субъектов 
РФ и муниципальных образований</t>
  </si>
  <si>
    <t>ИТОГО</t>
  </si>
  <si>
    <t>Решение Совета народных депутатов муниципального образования "Шовгеновский район" от 16.01.2024 
N 117 "О внесении изменений в решение  Совета народных депутатов муниципального образования "Шовгеновский район""О бюджете муниципального образования "Шовгеновский район на 2024 год и на плановый период 2025 и 2026 годов"</t>
  </si>
  <si>
    <t>Утвержденный бюджет 2024 года</t>
  </si>
  <si>
    <t>1750,2</t>
  </si>
  <si>
    <t>4308,8</t>
  </si>
  <si>
    <t>37549,2</t>
  </si>
  <si>
    <t>12433,9</t>
  </si>
  <si>
    <t>0</t>
  </si>
  <si>
    <t>210,0</t>
  </si>
  <si>
    <t>12857,2</t>
  </si>
  <si>
    <t>1566,9</t>
  </si>
  <si>
    <t>9119</t>
  </si>
  <si>
    <t>0,9</t>
  </si>
  <si>
    <t>3101,9</t>
  </si>
  <si>
    <t xml:space="preserve">Окончательно утвержденный бюджет (Решение Совета народных депутатов муниципального образования "Шовгеновский район" от 28.12.2023 
N 108"О бюджете муниципального образования "Шовгеновский район" на 2024 год и на плановый период 2025 и 2026 годов") </t>
  </si>
  <si>
    <t>Решение Совета народных депутатов муниципального образования "Шовгеновский район" от 29.11.2024 
N 164 "О внесении изменений в решение  Совета народных депутатов муниципального образования "Шовгеновский район""О бюджете муниципального образования "Шовгеновский район на 2024 год и на плановый период 2025 и 2026 годов"</t>
  </si>
  <si>
    <t>Решение Совета народных депутатов муниципального образования "Шовгеновский район" от 27.12.2024 
N 176 "О внесении изменений в решение  Совета народных депутатов муниципального образования "Шовгеновский район""О бюджете муниципального образования "Шовгеновский район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</si>
</sst>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</font>
    <font>
      <sz val="11.95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4" fontId="4" fillId="0" borderId="0">
      <alignment vertical="top" wrapText="1"/>
    </xf>
    <xf numFmtId="164" fontId="5" fillId="0" borderId="0" applyFont="0" applyFill="0" applyBorder="0" applyAlignment="0" applyProtection="0"/>
    <xf numFmtId="0" fontId="7" fillId="0" borderId="10">
      <alignment vertical="top" wrapText="1"/>
    </xf>
  </cellStyleXfs>
  <cellXfs count="50">
    <xf numFmtId="0" fontId="0" fillId="0" borderId="0" xfId="0"/>
    <xf numFmtId="0" fontId="2" fillId="2" borderId="0" xfId="0" applyFont="1" applyFill="1" applyAlignment="1">
      <alignment horizontal="right" vertical="top" wrapText="1"/>
    </xf>
    <xf numFmtId="1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2" fillId="0" borderId="5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 wrapText="1"/>
    </xf>
    <xf numFmtId="49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wrapText="1"/>
    </xf>
    <xf numFmtId="49" fontId="2" fillId="0" borderId="4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2" fillId="2" borderId="4" xfId="0" applyNumberFormat="1" applyFont="1" applyFill="1" applyBorder="1" applyAlignment="1">
      <alignment wrapText="1"/>
    </xf>
    <xf numFmtId="0" fontId="2" fillId="0" borderId="4" xfId="0" applyFont="1" applyFill="1" applyBorder="1"/>
    <xf numFmtId="0" fontId="3" fillId="0" borderId="4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center" shrinkToFit="1"/>
    </xf>
    <xf numFmtId="49" fontId="3" fillId="0" borderId="4" xfId="0" applyNumberFormat="1" applyFont="1" applyFill="1" applyBorder="1" applyAlignment="1">
      <alignment wrapText="1"/>
    </xf>
    <xf numFmtId="0" fontId="2" fillId="0" borderId="4" xfId="0" applyNumberFormat="1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top" shrinkToFit="1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top" shrinkToFit="1"/>
    </xf>
    <xf numFmtId="49" fontId="2" fillId="0" borderId="4" xfId="0" applyNumberFormat="1" applyFont="1" applyFill="1" applyBorder="1"/>
    <xf numFmtId="0" fontId="2" fillId="0" borderId="4" xfId="0" applyNumberFormat="1" applyFont="1" applyFill="1" applyBorder="1" applyAlignment="1">
      <alignment wrapText="1"/>
    </xf>
    <xf numFmtId="49" fontId="3" fillId="0" borderId="4" xfId="0" applyNumberFormat="1" applyFont="1" applyFill="1" applyBorder="1"/>
    <xf numFmtId="49" fontId="2" fillId="0" borderId="4" xfId="0" applyNumberFormat="1" applyFont="1" applyFill="1" applyBorder="1" applyAlignment="1">
      <alignment horizontal="right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8" fillId="0" borderId="10" xfId="3" applyNumberFormat="1" applyFont="1" applyProtection="1">
      <alignment vertical="top" wrapText="1"/>
    </xf>
    <xf numFmtId="165" fontId="2" fillId="0" borderId="4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165" fontId="3" fillId="0" borderId="4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49" fontId="0" fillId="0" borderId="4" xfId="0" applyNumberFormat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165" fontId="3" fillId="0" borderId="4" xfId="0" applyNumberFormat="1" applyFont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5" fontId="2" fillId="2" borderId="4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</cellXfs>
  <cellStyles count="4">
    <cellStyle name="xl32" xfId="3"/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G2" sqref="G2"/>
    </sheetView>
  </sheetViews>
  <sheetFormatPr defaultRowHeight="15" x14ac:dyDescent="0.25"/>
  <cols>
    <col min="1" max="1" width="1.85546875" customWidth="1"/>
    <col min="2" max="2" width="66" customWidth="1"/>
    <col min="3" max="3" width="5.85546875" customWidth="1"/>
    <col min="4" max="4" width="6.42578125" customWidth="1"/>
    <col min="5" max="5" width="19.7109375" customWidth="1"/>
    <col min="6" max="6" width="16.5703125" customWidth="1"/>
    <col min="7" max="7" width="14.42578125" customWidth="1"/>
    <col min="8" max="8" width="15" customWidth="1"/>
    <col min="9" max="9" width="15.5703125" customWidth="1"/>
    <col min="10" max="10" width="15" customWidth="1"/>
    <col min="11" max="11" width="15.85546875" customWidth="1"/>
    <col min="12" max="12" width="20.85546875" customWidth="1"/>
    <col min="255" max="255" width="1.85546875" customWidth="1"/>
    <col min="256" max="256" width="66" customWidth="1"/>
    <col min="257" max="257" width="5.85546875" customWidth="1"/>
    <col min="258" max="258" width="6.42578125" customWidth="1"/>
    <col min="259" max="259" width="12.140625" customWidth="1"/>
    <col min="260" max="260" width="15" customWidth="1"/>
    <col min="261" max="261" width="14.42578125" customWidth="1"/>
    <col min="262" max="262" width="15" customWidth="1"/>
    <col min="511" max="511" width="1.85546875" customWidth="1"/>
    <col min="512" max="512" width="66" customWidth="1"/>
    <col min="513" max="513" width="5.85546875" customWidth="1"/>
    <col min="514" max="514" width="6.42578125" customWidth="1"/>
    <col min="515" max="515" width="12.140625" customWidth="1"/>
    <col min="516" max="516" width="15" customWidth="1"/>
    <col min="517" max="517" width="14.42578125" customWidth="1"/>
    <col min="518" max="518" width="15" customWidth="1"/>
    <col min="767" max="767" width="1.85546875" customWidth="1"/>
    <col min="768" max="768" width="66" customWidth="1"/>
    <col min="769" max="769" width="5.85546875" customWidth="1"/>
    <col min="770" max="770" width="6.42578125" customWidth="1"/>
    <col min="771" max="771" width="12.140625" customWidth="1"/>
    <col min="772" max="772" width="15" customWidth="1"/>
    <col min="773" max="773" width="14.42578125" customWidth="1"/>
    <col min="774" max="774" width="15" customWidth="1"/>
    <col min="1023" max="1023" width="1.85546875" customWidth="1"/>
    <col min="1024" max="1024" width="66" customWidth="1"/>
    <col min="1025" max="1025" width="5.85546875" customWidth="1"/>
    <col min="1026" max="1026" width="6.42578125" customWidth="1"/>
    <col min="1027" max="1027" width="12.140625" customWidth="1"/>
    <col min="1028" max="1028" width="15" customWidth="1"/>
    <col min="1029" max="1029" width="14.42578125" customWidth="1"/>
    <col min="1030" max="1030" width="15" customWidth="1"/>
    <col min="1279" max="1279" width="1.85546875" customWidth="1"/>
    <col min="1280" max="1280" width="66" customWidth="1"/>
    <col min="1281" max="1281" width="5.85546875" customWidth="1"/>
    <col min="1282" max="1282" width="6.42578125" customWidth="1"/>
    <col min="1283" max="1283" width="12.140625" customWidth="1"/>
    <col min="1284" max="1284" width="15" customWidth="1"/>
    <col min="1285" max="1285" width="14.42578125" customWidth="1"/>
    <col min="1286" max="1286" width="15" customWidth="1"/>
    <col min="1535" max="1535" width="1.85546875" customWidth="1"/>
    <col min="1536" max="1536" width="66" customWidth="1"/>
    <col min="1537" max="1537" width="5.85546875" customWidth="1"/>
    <col min="1538" max="1538" width="6.42578125" customWidth="1"/>
    <col min="1539" max="1539" width="12.140625" customWidth="1"/>
    <col min="1540" max="1540" width="15" customWidth="1"/>
    <col min="1541" max="1541" width="14.42578125" customWidth="1"/>
    <col min="1542" max="1542" width="15" customWidth="1"/>
    <col min="1791" max="1791" width="1.85546875" customWidth="1"/>
    <col min="1792" max="1792" width="66" customWidth="1"/>
    <col min="1793" max="1793" width="5.85546875" customWidth="1"/>
    <col min="1794" max="1794" width="6.42578125" customWidth="1"/>
    <col min="1795" max="1795" width="12.140625" customWidth="1"/>
    <col min="1796" max="1796" width="15" customWidth="1"/>
    <col min="1797" max="1797" width="14.42578125" customWidth="1"/>
    <col min="1798" max="1798" width="15" customWidth="1"/>
    <col min="2047" max="2047" width="1.85546875" customWidth="1"/>
    <col min="2048" max="2048" width="66" customWidth="1"/>
    <col min="2049" max="2049" width="5.85546875" customWidth="1"/>
    <col min="2050" max="2050" width="6.42578125" customWidth="1"/>
    <col min="2051" max="2051" width="12.140625" customWidth="1"/>
    <col min="2052" max="2052" width="15" customWidth="1"/>
    <col min="2053" max="2053" width="14.42578125" customWidth="1"/>
    <col min="2054" max="2054" width="15" customWidth="1"/>
    <col min="2303" max="2303" width="1.85546875" customWidth="1"/>
    <col min="2304" max="2304" width="66" customWidth="1"/>
    <col min="2305" max="2305" width="5.85546875" customWidth="1"/>
    <col min="2306" max="2306" width="6.42578125" customWidth="1"/>
    <col min="2307" max="2307" width="12.140625" customWidth="1"/>
    <col min="2308" max="2308" width="15" customWidth="1"/>
    <col min="2309" max="2309" width="14.42578125" customWidth="1"/>
    <col min="2310" max="2310" width="15" customWidth="1"/>
    <col min="2559" max="2559" width="1.85546875" customWidth="1"/>
    <col min="2560" max="2560" width="66" customWidth="1"/>
    <col min="2561" max="2561" width="5.85546875" customWidth="1"/>
    <col min="2562" max="2562" width="6.42578125" customWidth="1"/>
    <col min="2563" max="2563" width="12.140625" customWidth="1"/>
    <col min="2564" max="2564" width="15" customWidth="1"/>
    <col min="2565" max="2565" width="14.42578125" customWidth="1"/>
    <col min="2566" max="2566" width="15" customWidth="1"/>
    <col min="2815" max="2815" width="1.85546875" customWidth="1"/>
    <col min="2816" max="2816" width="66" customWidth="1"/>
    <col min="2817" max="2817" width="5.85546875" customWidth="1"/>
    <col min="2818" max="2818" width="6.42578125" customWidth="1"/>
    <col min="2819" max="2819" width="12.140625" customWidth="1"/>
    <col min="2820" max="2820" width="15" customWidth="1"/>
    <col min="2821" max="2821" width="14.42578125" customWidth="1"/>
    <col min="2822" max="2822" width="15" customWidth="1"/>
    <col min="3071" max="3071" width="1.85546875" customWidth="1"/>
    <col min="3072" max="3072" width="66" customWidth="1"/>
    <col min="3073" max="3073" width="5.85546875" customWidth="1"/>
    <col min="3074" max="3074" width="6.42578125" customWidth="1"/>
    <col min="3075" max="3075" width="12.140625" customWidth="1"/>
    <col min="3076" max="3076" width="15" customWidth="1"/>
    <col min="3077" max="3077" width="14.42578125" customWidth="1"/>
    <col min="3078" max="3078" width="15" customWidth="1"/>
    <col min="3327" max="3327" width="1.85546875" customWidth="1"/>
    <col min="3328" max="3328" width="66" customWidth="1"/>
    <col min="3329" max="3329" width="5.85546875" customWidth="1"/>
    <col min="3330" max="3330" width="6.42578125" customWidth="1"/>
    <col min="3331" max="3331" width="12.140625" customWidth="1"/>
    <col min="3332" max="3332" width="15" customWidth="1"/>
    <col min="3333" max="3333" width="14.42578125" customWidth="1"/>
    <col min="3334" max="3334" width="15" customWidth="1"/>
    <col min="3583" max="3583" width="1.85546875" customWidth="1"/>
    <col min="3584" max="3584" width="66" customWidth="1"/>
    <col min="3585" max="3585" width="5.85546875" customWidth="1"/>
    <col min="3586" max="3586" width="6.42578125" customWidth="1"/>
    <col min="3587" max="3587" width="12.140625" customWidth="1"/>
    <col min="3588" max="3588" width="15" customWidth="1"/>
    <col min="3589" max="3589" width="14.42578125" customWidth="1"/>
    <col min="3590" max="3590" width="15" customWidth="1"/>
    <col min="3839" max="3839" width="1.85546875" customWidth="1"/>
    <col min="3840" max="3840" width="66" customWidth="1"/>
    <col min="3841" max="3841" width="5.85546875" customWidth="1"/>
    <col min="3842" max="3842" width="6.42578125" customWidth="1"/>
    <col min="3843" max="3843" width="12.140625" customWidth="1"/>
    <col min="3844" max="3844" width="15" customWidth="1"/>
    <col min="3845" max="3845" width="14.42578125" customWidth="1"/>
    <col min="3846" max="3846" width="15" customWidth="1"/>
    <col min="4095" max="4095" width="1.85546875" customWidth="1"/>
    <col min="4096" max="4096" width="66" customWidth="1"/>
    <col min="4097" max="4097" width="5.85546875" customWidth="1"/>
    <col min="4098" max="4098" width="6.42578125" customWidth="1"/>
    <col min="4099" max="4099" width="12.140625" customWidth="1"/>
    <col min="4100" max="4100" width="15" customWidth="1"/>
    <col min="4101" max="4101" width="14.42578125" customWidth="1"/>
    <col min="4102" max="4102" width="15" customWidth="1"/>
    <col min="4351" max="4351" width="1.85546875" customWidth="1"/>
    <col min="4352" max="4352" width="66" customWidth="1"/>
    <col min="4353" max="4353" width="5.85546875" customWidth="1"/>
    <col min="4354" max="4354" width="6.42578125" customWidth="1"/>
    <col min="4355" max="4355" width="12.140625" customWidth="1"/>
    <col min="4356" max="4356" width="15" customWidth="1"/>
    <col min="4357" max="4357" width="14.42578125" customWidth="1"/>
    <col min="4358" max="4358" width="15" customWidth="1"/>
    <col min="4607" max="4607" width="1.85546875" customWidth="1"/>
    <col min="4608" max="4608" width="66" customWidth="1"/>
    <col min="4609" max="4609" width="5.85546875" customWidth="1"/>
    <col min="4610" max="4610" width="6.42578125" customWidth="1"/>
    <col min="4611" max="4611" width="12.140625" customWidth="1"/>
    <col min="4612" max="4612" width="15" customWidth="1"/>
    <col min="4613" max="4613" width="14.42578125" customWidth="1"/>
    <col min="4614" max="4614" width="15" customWidth="1"/>
    <col min="4863" max="4863" width="1.85546875" customWidth="1"/>
    <col min="4864" max="4864" width="66" customWidth="1"/>
    <col min="4865" max="4865" width="5.85546875" customWidth="1"/>
    <col min="4866" max="4866" width="6.42578125" customWidth="1"/>
    <col min="4867" max="4867" width="12.140625" customWidth="1"/>
    <col min="4868" max="4868" width="15" customWidth="1"/>
    <col min="4869" max="4869" width="14.42578125" customWidth="1"/>
    <col min="4870" max="4870" width="15" customWidth="1"/>
    <col min="5119" max="5119" width="1.85546875" customWidth="1"/>
    <col min="5120" max="5120" width="66" customWidth="1"/>
    <col min="5121" max="5121" width="5.85546875" customWidth="1"/>
    <col min="5122" max="5122" width="6.42578125" customWidth="1"/>
    <col min="5123" max="5123" width="12.140625" customWidth="1"/>
    <col min="5124" max="5124" width="15" customWidth="1"/>
    <col min="5125" max="5125" width="14.42578125" customWidth="1"/>
    <col min="5126" max="5126" width="15" customWidth="1"/>
    <col min="5375" max="5375" width="1.85546875" customWidth="1"/>
    <col min="5376" max="5376" width="66" customWidth="1"/>
    <col min="5377" max="5377" width="5.85546875" customWidth="1"/>
    <col min="5378" max="5378" width="6.42578125" customWidth="1"/>
    <col min="5379" max="5379" width="12.140625" customWidth="1"/>
    <col min="5380" max="5380" width="15" customWidth="1"/>
    <col min="5381" max="5381" width="14.42578125" customWidth="1"/>
    <col min="5382" max="5382" width="15" customWidth="1"/>
    <col min="5631" max="5631" width="1.85546875" customWidth="1"/>
    <col min="5632" max="5632" width="66" customWidth="1"/>
    <col min="5633" max="5633" width="5.85546875" customWidth="1"/>
    <col min="5634" max="5634" width="6.42578125" customWidth="1"/>
    <col min="5635" max="5635" width="12.140625" customWidth="1"/>
    <col min="5636" max="5636" width="15" customWidth="1"/>
    <col min="5637" max="5637" width="14.42578125" customWidth="1"/>
    <col min="5638" max="5638" width="15" customWidth="1"/>
    <col min="5887" max="5887" width="1.85546875" customWidth="1"/>
    <col min="5888" max="5888" width="66" customWidth="1"/>
    <col min="5889" max="5889" width="5.85546875" customWidth="1"/>
    <col min="5890" max="5890" width="6.42578125" customWidth="1"/>
    <col min="5891" max="5891" width="12.140625" customWidth="1"/>
    <col min="5892" max="5892" width="15" customWidth="1"/>
    <col min="5893" max="5893" width="14.42578125" customWidth="1"/>
    <col min="5894" max="5894" width="15" customWidth="1"/>
    <col min="6143" max="6143" width="1.85546875" customWidth="1"/>
    <col min="6144" max="6144" width="66" customWidth="1"/>
    <col min="6145" max="6145" width="5.85546875" customWidth="1"/>
    <col min="6146" max="6146" width="6.42578125" customWidth="1"/>
    <col min="6147" max="6147" width="12.140625" customWidth="1"/>
    <col min="6148" max="6148" width="15" customWidth="1"/>
    <col min="6149" max="6149" width="14.42578125" customWidth="1"/>
    <col min="6150" max="6150" width="15" customWidth="1"/>
    <col min="6399" max="6399" width="1.85546875" customWidth="1"/>
    <col min="6400" max="6400" width="66" customWidth="1"/>
    <col min="6401" max="6401" width="5.85546875" customWidth="1"/>
    <col min="6402" max="6402" width="6.42578125" customWidth="1"/>
    <col min="6403" max="6403" width="12.140625" customWidth="1"/>
    <col min="6404" max="6404" width="15" customWidth="1"/>
    <col min="6405" max="6405" width="14.42578125" customWidth="1"/>
    <col min="6406" max="6406" width="15" customWidth="1"/>
    <col min="6655" max="6655" width="1.85546875" customWidth="1"/>
    <col min="6656" max="6656" width="66" customWidth="1"/>
    <col min="6657" max="6657" width="5.85546875" customWidth="1"/>
    <col min="6658" max="6658" width="6.42578125" customWidth="1"/>
    <col min="6659" max="6659" width="12.140625" customWidth="1"/>
    <col min="6660" max="6660" width="15" customWidth="1"/>
    <col min="6661" max="6661" width="14.42578125" customWidth="1"/>
    <col min="6662" max="6662" width="15" customWidth="1"/>
    <col min="6911" max="6911" width="1.85546875" customWidth="1"/>
    <col min="6912" max="6912" width="66" customWidth="1"/>
    <col min="6913" max="6913" width="5.85546875" customWidth="1"/>
    <col min="6914" max="6914" width="6.42578125" customWidth="1"/>
    <col min="6915" max="6915" width="12.140625" customWidth="1"/>
    <col min="6916" max="6916" width="15" customWidth="1"/>
    <col min="6917" max="6917" width="14.42578125" customWidth="1"/>
    <col min="6918" max="6918" width="15" customWidth="1"/>
    <col min="7167" max="7167" width="1.85546875" customWidth="1"/>
    <col min="7168" max="7168" width="66" customWidth="1"/>
    <col min="7169" max="7169" width="5.85546875" customWidth="1"/>
    <col min="7170" max="7170" width="6.42578125" customWidth="1"/>
    <col min="7171" max="7171" width="12.140625" customWidth="1"/>
    <col min="7172" max="7172" width="15" customWidth="1"/>
    <col min="7173" max="7173" width="14.42578125" customWidth="1"/>
    <col min="7174" max="7174" width="15" customWidth="1"/>
    <col min="7423" max="7423" width="1.85546875" customWidth="1"/>
    <col min="7424" max="7424" width="66" customWidth="1"/>
    <col min="7425" max="7425" width="5.85546875" customWidth="1"/>
    <col min="7426" max="7426" width="6.42578125" customWidth="1"/>
    <col min="7427" max="7427" width="12.140625" customWidth="1"/>
    <col min="7428" max="7428" width="15" customWidth="1"/>
    <col min="7429" max="7429" width="14.42578125" customWidth="1"/>
    <col min="7430" max="7430" width="15" customWidth="1"/>
    <col min="7679" max="7679" width="1.85546875" customWidth="1"/>
    <col min="7680" max="7680" width="66" customWidth="1"/>
    <col min="7681" max="7681" width="5.85546875" customWidth="1"/>
    <col min="7682" max="7682" width="6.42578125" customWidth="1"/>
    <col min="7683" max="7683" width="12.140625" customWidth="1"/>
    <col min="7684" max="7684" width="15" customWidth="1"/>
    <col min="7685" max="7685" width="14.42578125" customWidth="1"/>
    <col min="7686" max="7686" width="15" customWidth="1"/>
    <col min="7935" max="7935" width="1.85546875" customWidth="1"/>
    <col min="7936" max="7936" width="66" customWidth="1"/>
    <col min="7937" max="7937" width="5.85546875" customWidth="1"/>
    <col min="7938" max="7938" width="6.42578125" customWidth="1"/>
    <col min="7939" max="7939" width="12.140625" customWidth="1"/>
    <col min="7940" max="7940" width="15" customWidth="1"/>
    <col min="7941" max="7941" width="14.42578125" customWidth="1"/>
    <col min="7942" max="7942" width="15" customWidth="1"/>
    <col min="8191" max="8191" width="1.85546875" customWidth="1"/>
    <col min="8192" max="8192" width="66" customWidth="1"/>
    <col min="8193" max="8193" width="5.85546875" customWidth="1"/>
    <col min="8194" max="8194" width="6.42578125" customWidth="1"/>
    <col min="8195" max="8195" width="12.140625" customWidth="1"/>
    <col min="8196" max="8196" width="15" customWidth="1"/>
    <col min="8197" max="8197" width="14.42578125" customWidth="1"/>
    <col min="8198" max="8198" width="15" customWidth="1"/>
    <col min="8447" max="8447" width="1.85546875" customWidth="1"/>
    <col min="8448" max="8448" width="66" customWidth="1"/>
    <col min="8449" max="8449" width="5.85546875" customWidth="1"/>
    <col min="8450" max="8450" width="6.42578125" customWidth="1"/>
    <col min="8451" max="8451" width="12.140625" customWidth="1"/>
    <col min="8452" max="8452" width="15" customWidth="1"/>
    <col min="8453" max="8453" width="14.42578125" customWidth="1"/>
    <col min="8454" max="8454" width="15" customWidth="1"/>
    <col min="8703" max="8703" width="1.85546875" customWidth="1"/>
    <col min="8704" max="8704" width="66" customWidth="1"/>
    <col min="8705" max="8705" width="5.85546875" customWidth="1"/>
    <col min="8706" max="8706" width="6.42578125" customWidth="1"/>
    <col min="8707" max="8707" width="12.140625" customWidth="1"/>
    <col min="8708" max="8708" width="15" customWidth="1"/>
    <col min="8709" max="8709" width="14.42578125" customWidth="1"/>
    <col min="8710" max="8710" width="15" customWidth="1"/>
    <col min="8959" max="8959" width="1.85546875" customWidth="1"/>
    <col min="8960" max="8960" width="66" customWidth="1"/>
    <col min="8961" max="8961" width="5.85546875" customWidth="1"/>
    <col min="8962" max="8962" width="6.42578125" customWidth="1"/>
    <col min="8963" max="8963" width="12.140625" customWidth="1"/>
    <col min="8964" max="8964" width="15" customWidth="1"/>
    <col min="8965" max="8965" width="14.42578125" customWidth="1"/>
    <col min="8966" max="8966" width="15" customWidth="1"/>
    <col min="9215" max="9215" width="1.85546875" customWidth="1"/>
    <col min="9216" max="9216" width="66" customWidth="1"/>
    <col min="9217" max="9217" width="5.85546875" customWidth="1"/>
    <col min="9218" max="9218" width="6.42578125" customWidth="1"/>
    <col min="9219" max="9219" width="12.140625" customWidth="1"/>
    <col min="9220" max="9220" width="15" customWidth="1"/>
    <col min="9221" max="9221" width="14.42578125" customWidth="1"/>
    <col min="9222" max="9222" width="15" customWidth="1"/>
    <col min="9471" max="9471" width="1.85546875" customWidth="1"/>
    <col min="9472" max="9472" width="66" customWidth="1"/>
    <col min="9473" max="9473" width="5.85546875" customWidth="1"/>
    <col min="9474" max="9474" width="6.42578125" customWidth="1"/>
    <col min="9475" max="9475" width="12.140625" customWidth="1"/>
    <col min="9476" max="9476" width="15" customWidth="1"/>
    <col min="9477" max="9477" width="14.42578125" customWidth="1"/>
    <col min="9478" max="9478" width="15" customWidth="1"/>
    <col min="9727" max="9727" width="1.85546875" customWidth="1"/>
    <col min="9728" max="9728" width="66" customWidth="1"/>
    <col min="9729" max="9729" width="5.85546875" customWidth="1"/>
    <col min="9730" max="9730" width="6.42578125" customWidth="1"/>
    <col min="9731" max="9731" width="12.140625" customWidth="1"/>
    <col min="9732" max="9732" width="15" customWidth="1"/>
    <col min="9733" max="9733" width="14.42578125" customWidth="1"/>
    <col min="9734" max="9734" width="15" customWidth="1"/>
    <col min="9983" max="9983" width="1.85546875" customWidth="1"/>
    <col min="9984" max="9984" width="66" customWidth="1"/>
    <col min="9985" max="9985" width="5.85546875" customWidth="1"/>
    <col min="9986" max="9986" width="6.42578125" customWidth="1"/>
    <col min="9987" max="9987" width="12.140625" customWidth="1"/>
    <col min="9988" max="9988" width="15" customWidth="1"/>
    <col min="9989" max="9989" width="14.42578125" customWidth="1"/>
    <col min="9990" max="9990" width="15" customWidth="1"/>
    <col min="10239" max="10239" width="1.85546875" customWidth="1"/>
    <col min="10240" max="10240" width="66" customWidth="1"/>
    <col min="10241" max="10241" width="5.85546875" customWidth="1"/>
    <col min="10242" max="10242" width="6.42578125" customWidth="1"/>
    <col min="10243" max="10243" width="12.140625" customWidth="1"/>
    <col min="10244" max="10244" width="15" customWidth="1"/>
    <col min="10245" max="10245" width="14.42578125" customWidth="1"/>
    <col min="10246" max="10246" width="15" customWidth="1"/>
    <col min="10495" max="10495" width="1.85546875" customWidth="1"/>
    <col min="10496" max="10496" width="66" customWidth="1"/>
    <col min="10497" max="10497" width="5.85546875" customWidth="1"/>
    <col min="10498" max="10498" width="6.42578125" customWidth="1"/>
    <col min="10499" max="10499" width="12.140625" customWidth="1"/>
    <col min="10500" max="10500" width="15" customWidth="1"/>
    <col min="10501" max="10501" width="14.42578125" customWidth="1"/>
    <col min="10502" max="10502" width="15" customWidth="1"/>
    <col min="10751" max="10751" width="1.85546875" customWidth="1"/>
    <col min="10752" max="10752" width="66" customWidth="1"/>
    <col min="10753" max="10753" width="5.85546875" customWidth="1"/>
    <col min="10754" max="10754" width="6.42578125" customWidth="1"/>
    <col min="10755" max="10755" width="12.140625" customWidth="1"/>
    <col min="10756" max="10756" width="15" customWidth="1"/>
    <col min="10757" max="10757" width="14.42578125" customWidth="1"/>
    <col min="10758" max="10758" width="15" customWidth="1"/>
    <col min="11007" max="11007" width="1.85546875" customWidth="1"/>
    <col min="11008" max="11008" width="66" customWidth="1"/>
    <col min="11009" max="11009" width="5.85546875" customWidth="1"/>
    <col min="11010" max="11010" width="6.42578125" customWidth="1"/>
    <col min="11011" max="11011" width="12.140625" customWidth="1"/>
    <col min="11012" max="11012" width="15" customWidth="1"/>
    <col min="11013" max="11013" width="14.42578125" customWidth="1"/>
    <col min="11014" max="11014" width="15" customWidth="1"/>
    <col min="11263" max="11263" width="1.85546875" customWidth="1"/>
    <col min="11264" max="11264" width="66" customWidth="1"/>
    <col min="11265" max="11265" width="5.85546875" customWidth="1"/>
    <col min="11266" max="11266" width="6.42578125" customWidth="1"/>
    <col min="11267" max="11267" width="12.140625" customWidth="1"/>
    <col min="11268" max="11268" width="15" customWidth="1"/>
    <col min="11269" max="11269" width="14.42578125" customWidth="1"/>
    <col min="11270" max="11270" width="15" customWidth="1"/>
    <col min="11519" max="11519" width="1.85546875" customWidth="1"/>
    <col min="11520" max="11520" width="66" customWidth="1"/>
    <col min="11521" max="11521" width="5.85546875" customWidth="1"/>
    <col min="11522" max="11522" width="6.42578125" customWidth="1"/>
    <col min="11523" max="11523" width="12.140625" customWidth="1"/>
    <col min="11524" max="11524" width="15" customWidth="1"/>
    <col min="11525" max="11525" width="14.42578125" customWidth="1"/>
    <col min="11526" max="11526" width="15" customWidth="1"/>
    <col min="11775" max="11775" width="1.85546875" customWidth="1"/>
    <col min="11776" max="11776" width="66" customWidth="1"/>
    <col min="11777" max="11777" width="5.85546875" customWidth="1"/>
    <col min="11778" max="11778" width="6.42578125" customWidth="1"/>
    <col min="11779" max="11779" width="12.140625" customWidth="1"/>
    <col min="11780" max="11780" width="15" customWidth="1"/>
    <col min="11781" max="11781" width="14.42578125" customWidth="1"/>
    <col min="11782" max="11782" width="15" customWidth="1"/>
    <col min="12031" max="12031" width="1.85546875" customWidth="1"/>
    <col min="12032" max="12032" width="66" customWidth="1"/>
    <col min="12033" max="12033" width="5.85546875" customWidth="1"/>
    <col min="12034" max="12034" width="6.42578125" customWidth="1"/>
    <col min="12035" max="12035" width="12.140625" customWidth="1"/>
    <col min="12036" max="12036" width="15" customWidth="1"/>
    <col min="12037" max="12037" width="14.42578125" customWidth="1"/>
    <col min="12038" max="12038" width="15" customWidth="1"/>
    <col min="12287" max="12287" width="1.85546875" customWidth="1"/>
    <col min="12288" max="12288" width="66" customWidth="1"/>
    <col min="12289" max="12289" width="5.85546875" customWidth="1"/>
    <col min="12290" max="12290" width="6.42578125" customWidth="1"/>
    <col min="12291" max="12291" width="12.140625" customWidth="1"/>
    <col min="12292" max="12292" width="15" customWidth="1"/>
    <col min="12293" max="12293" width="14.42578125" customWidth="1"/>
    <col min="12294" max="12294" width="15" customWidth="1"/>
    <col min="12543" max="12543" width="1.85546875" customWidth="1"/>
    <col min="12544" max="12544" width="66" customWidth="1"/>
    <col min="12545" max="12545" width="5.85546875" customWidth="1"/>
    <col min="12546" max="12546" width="6.42578125" customWidth="1"/>
    <col min="12547" max="12547" width="12.140625" customWidth="1"/>
    <col min="12548" max="12548" width="15" customWidth="1"/>
    <col min="12549" max="12549" width="14.42578125" customWidth="1"/>
    <col min="12550" max="12550" width="15" customWidth="1"/>
    <col min="12799" max="12799" width="1.85546875" customWidth="1"/>
    <col min="12800" max="12800" width="66" customWidth="1"/>
    <col min="12801" max="12801" width="5.85546875" customWidth="1"/>
    <col min="12802" max="12802" width="6.42578125" customWidth="1"/>
    <col min="12803" max="12803" width="12.140625" customWidth="1"/>
    <col min="12804" max="12804" width="15" customWidth="1"/>
    <col min="12805" max="12805" width="14.42578125" customWidth="1"/>
    <col min="12806" max="12806" width="15" customWidth="1"/>
    <col min="13055" max="13055" width="1.85546875" customWidth="1"/>
    <col min="13056" max="13056" width="66" customWidth="1"/>
    <col min="13057" max="13057" width="5.85546875" customWidth="1"/>
    <col min="13058" max="13058" width="6.42578125" customWidth="1"/>
    <col min="13059" max="13059" width="12.140625" customWidth="1"/>
    <col min="13060" max="13060" width="15" customWidth="1"/>
    <col min="13061" max="13061" width="14.42578125" customWidth="1"/>
    <col min="13062" max="13062" width="15" customWidth="1"/>
    <col min="13311" max="13311" width="1.85546875" customWidth="1"/>
    <col min="13312" max="13312" width="66" customWidth="1"/>
    <col min="13313" max="13313" width="5.85546875" customWidth="1"/>
    <col min="13314" max="13314" width="6.42578125" customWidth="1"/>
    <col min="13315" max="13315" width="12.140625" customWidth="1"/>
    <col min="13316" max="13316" width="15" customWidth="1"/>
    <col min="13317" max="13317" width="14.42578125" customWidth="1"/>
    <col min="13318" max="13318" width="15" customWidth="1"/>
    <col min="13567" max="13567" width="1.85546875" customWidth="1"/>
    <col min="13568" max="13568" width="66" customWidth="1"/>
    <col min="13569" max="13569" width="5.85546875" customWidth="1"/>
    <col min="13570" max="13570" width="6.42578125" customWidth="1"/>
    <col min="13571" max="13571" width="12.140625" customWidth="1"/>
    <col min="13572" max="13572" width="15" customWidth="1"/>
    <col min="13573" max="13573" width="14.42578125" customWidth="1"/>
    <col min="13574" max="13574" width="15" customWidth="1"/>
    <col min="13823" max="13823" width="1.85546875" customWidth="1"/>
    <col min="13824" max="13824" width="66" customWidth="1"/>
    <col min="13825" max="13825" width="5.85546875" customWidth="1"/>
    <col min="13826" max="13826" width="6.42578125" customWidth="1"/>
    <col min="13827" max="13827" width="12.140625" customWidth="1"/>
    <col min="13828" max="13828" width="15" customWidth="1"/>
    <col min="13829" max="13829" width="14.42578125" customWidth="1"/>
    <col min="13830" max="13830" width="15" customWidth="1"/>
    <col min="14079" max="14079" width="1.85546875" customWidth="1"/>
    <col min="14080" max="14080" width="66" customWidth="1"/>
    <col min="14081" max="14081" width="5.85546875" customWidth="1"/>
    <col min="14082" max="14082" width="6.42578125" customWidth="1"/>
    <col min="14083" max="14083" width="12.140625" customWidth="1"/>
    <col min="14084" max="14084" width="15" customWidth="1"/>
    <col min="14085" max="14085" width="14.42578125" customWidth="1"/>
    <col min="14086" max="14086" width="15" customWidth="1"/>
    <col min="14335" max="14335" width="1.85546875" customWidth="1"/>
    <col min="14336" max="14336" width="66" customWidth="1"/>
    <col min="14337" max="14337" width="5.85546875" customWidth="1"/>
    <col min="14338" max="14338" width="6.42578125" customWidth="1"/>
    <col min="14339" max="14339" width="12.140625" customWidth="1"/>
    <col min="14340" max="14340" width="15" customWidth="1"/>
    <col min="14341" max="14341" width="14.42578125" customWidth="1"/>
    <col min="14342" max="14342" width="15" customWidth="1"/>
    <col min="14591" max="14591" width="1.85546875" customWidth="1"/>
    <col min="14592" max="14592" width="66" customWidth="1"/>
    <col min="14593" max="14593" width="5.85546875" customWidth="1"/>
    <col min="14594" max="14594" width="6.42578125" customWidth="1"/>
    <col min="14595" max="14595" width="12.140625" customWidth="1"/>
    <col min="14596" max="14596" width="15" customWidth="1"/>
    <col min="14597" max="14597" width="14.42578125" customWidth="1"/>
    <col min="14598" max="14598" width="15" customWidth="1"/>
    <col min="14847" max="14847" width="1.85546875" customWidth="1"/>
    <col min="14848" max="14848" width="66" customWidth="1"/>
    <col min="14849" max="14849" width="5.85546875" customWidth="1"/>
    <col min="14850" max="14850" width="6.42578125" customWidth="1"/>
    <col min="14851" max="14851" width="12.140625" customWidth="1"/>
    <col min="14852" max="14852" width="15" customWidth="1"/>
    <col min="14853" max="14853" width="14.42578125" customWidth="1"/>
    <col min="14854" max="14854" width="15" customWidth="1"/>
    <col min="15103" max="15103" width="1.85546875" customWidth="1"/>
    <col min="15104" max="15104" width="66" customWidth="1"/>
    <col min="15105" max="15105" width="5.85546875" customWidth="1"/>
    <col min="15106" max="15106" width="6.42578125" customWidth="1"/>
    <col min="15107" max="15107" width="12.140625" customWidth="1"/>
    <col min="15108" max="15108" width="15" customWidth="1"/>
    <col min="15109" max="15109" width="14.42578125" customWidth="1"/>
    <col min="15110" max="15110" width="15" customWidth="1"/>
    <col min="15359" max="15359" width="1.85546875" customWidth="1"/>
    <col min="15360" max="15360" width="66" customWidth="1"/>
    <col min="15361" max="15361" width="5.85546875" customWidth="1"/>
    <col min="15362" max="15362" width="6.42578125" customWidth="1"/>
    <col min="15363" max="15363" width="12.140625" customWidth="1"/>
    <col min="15364" max="15364" width="15" customWidth="1"/>
    <col min="15365" max="15365" width="14.42578125" customWidth="1"/>
    <col min="15366" max="15366" width="15" customWidth="1"/>
    <col min="15615" max="15615" width="1.85546875" customWidth="1"/>
    <col min="15616" max="15616" width="66" customWidth="1"/>
    <col min="15617" max="15617" width="5.85546875" customWidth="1"/>
    <col min="15618" max="15618" width="6.42578125" customWidth="1"/>
    <col min="15619" max="15619" width="12.140625" customWidth="1"/>
    <col min="15620" max="15620" width="15" customWidth="1"/>
    <col min="15621" max="15621" width="14.42578125" customWidth="1"/>
    <col min="15622" max="15622" width="15" customWidth="1"/>
    <col min="15871" max="15871" width="1.85546875" customWidth="1"/>
    <col min="15872" max="15872" width="66" customWidth="1"/>
    <col min="15873" max="15873" width="5.85546875" customWidth="1"/>
    <col min="15874" max="15874" width="6.42578125" customWidth="1"/>
    <col min="15875" max="15875" width="12.140625" customWidth="1"/>
    <col min="15876" max="15876" width="15" customWidth="1"/>
    <col min="15877" max="15877" width="14.42578125" customWidth="1"/>
    <col min="15878" max="15878" width="15" customWidth="1"/>
    <col min="16127" max="16127" width="1.85546875" customWidth="1"/>
    <col min="16128" max="16128" width="66" customWidth="1"/>
    <col min="16129" max="16129" width="5.85546875" customWidth="1"/>
    <col min="16130" max="16130" width="6.42578125" customWidth="1"/>
    <col min="16131" max="16131" width="12.140625" customWidth="1"/>
    <col min="16132" max="16132" width="15" customWidth="1"/>
    <col min="16133" max="16133" width="14.42578125" customWidth="1"/>
    <col min="16134" max="16134" width="15" customWidth="1"/>
  </cols>
  <sheetData>
    <row r="1" spans="2:12" ht="54.75" customHeight="1" x14ac:dyDescent="0.25">
      <c r="B1" s="45" t="s">
        <v>43</v>
      </c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2:12" ht="19.5" customHeight="1" thickBot="1" x14ac:dyDescent="0.3">
      <c r="B2" s="3"/>
      <c r="C2" s="3"/>
      <c r="D2" s="3"/>
      <c r="E2" s="3"/>
      <c r="F2" s="4"/>
      <c r="G2" s="5"/>
      <c r="L2" s="1" t="s">
        <v>0</v>
      </c>
    </row>
    <row r="3" spans="2:12" ht="245.25" customHeight="1" thickTop="1" x14ac:dyDescent="0.25">
      <c r="B3" s="41" t="s">
        <v>44</v>
      </c>
      <c r="C3" s="41" t="s">
        <v>1</v>
      </c>
      <c r="D3" s="41" t="s">
        <v>45</v>
      </c>
      <c r="E3" s="43" t="s">
        <v>66</v>
      </c>
      <c r="F3" s="46" t="s">
        <v>65</v>
      </c>
      <c r="G3" s="47"/>
      <c r="H3" s="46" t="s">
        <v>79</v>
      </c>
      <c r="I3" s="47"/>
      <c r="J3" s="46" t="s">
        <v>80</v>
      </c>
      <c r="K3" s="47"/>
      <c r="L3" s="48" t="s">
        <v>78</v>
      </c>
    </row>
    <row r="4" spans="2:12" ht="15.75" customHeight="1" thickBot="1" x14ac:dyDescent="0.3">
      <c r="B4" s="42"/>
      <c r="C4" s="42"/>
      <c r="D4" s="42"/>
      <c r="E4" s="44"/>
      <c r="F4" s="2" t="s">
        <v>2</v>
      </c>
      <c r="G4" s="2" t="s">
        <v>3</v>
      </c>
      <c r="H4" s="2" t="s">
        <v>2</v>
      </c>
      <c r="I4" s="2" t="s">
        <v>3</v>
      </c>
      <c r="J4" s="2" t="s">
        <v>2</v>
      </c>
      <c r="K4" s="2" t="s">
        <v>3</v>
      </c>
      <c r="L4" s="49"/>
    </row>
    <row r="5" spans="2:12" ht="16.5" thickTop="1" x14ac:dyDescent="0.25">
      <c r="B5" s="6">
        <v>1</v>
      </c>
      <c r="C5" s="6">
        <v>2</v>
      </c>
      <c r="D5" s="6">
        <v>3</v>
      </c>
      <c r="E5" s="6">
        <v>4</v>
      </c>
      <c r="F5" s="6">
        <v>5</v>
      </c>
      <c r="G5" s="7">
        <v>6</v>
      </c>
      <c r="H5" s="6">
        <v>7</v>
      </c>
    </row>
    <row r="6" spans="2:12" ht="15.75" x14ac:dyDescent="0.25">
      <c r="B6" s="8" t="s">
        <v>46</v>
      </c>
      <c r="C6" s="9" t="s">
        <v>4</v>
      </c>
      <c r="D6" s="9" t="s">
        <v>47</v>
      </c>
      <c r="E6" s="34">
        <f>E7+E8+E9+E10+E11+E12+E13</f>
        <v>69109.3</v>
      </c>
      <c r="F6" s="34">
        <f t="shared" ref="F6:L6" si="0">F7+F8+F9+F10+F11+F12+F13</f>
        <v>4809.7</v>
      </c>
      <c r="G6" s="34">
        <f t="shared" si="0"/>
        <v>0</v>
      </c>
      <c r="H6" s="34">
        <f t="shared" si="0"/>
        <v>3341.3</v>
      </c>
      <c r="I6" s="34">
        <f t="shared" si="0"/>
        <v>-12463</v>
      </c>
      <c r="J6" s="34">
        <f t="shared" si="0"/>
        <v>15995.599999999999</v>
      </c>
      <c r="K6" s="34">
        <f t="shared" si="0"/>
        <v>0</v>
      </c>
      <c r="L6" s="34">
        <f t="shared" si="0"/>
        <v>80792.899999999994</v>
      </c>
    </row>
    <row r="7" spans="2:12" ht="31.5" x14ac:dyDescent="0.25">
      <c r="B7" s="10" t="s">
        <v>48</v>
      </c>
      <c r="C7" s="11" t="s">
        <v>4</v>
      </c>
      <c r="D7" s="11" t="s">
        <v>5</v>
      </c>
      <c r="E7" s="32" t="s">
        <v>67</v>
      </c>
      <c r="F7" s="31"/>
      <c r="G7" s="33"/>
      <c r="H7" s="31">
        <v>1041.5999999999999</v>
      </c>
      <c r="I7" s="35"/>
      <c r="J7" s="35">
        <v>142.9</v>
      </c>
      <c r="K7" s="35"/>
      <c r="L7" s="36">
        <f>E7+F7+G7+H7+I7+J7+K7</f>
        <v>2934.7000000000003</v>
      </c>
    </row>
    <row r="8" spans="2:12" ht="47.25" x14ac:dyDescent="0.25">
      <c r="B8" s="12" t="s">
        <v>6</v>
      </c>
      <c r="C8" s="11" t="s">
        <v>4</v>
      </c>
      <c r="D8" s="11" t="s">
        <v>7</v>
      </c>
      <c r="E8" s="32" t="s">
        <v>68</v>
      </c>
      <c r="F8" s="31">
        <v>50.4</v>
      </c>
      <c r="G8" s="33"/>
      <c r="H8" s="31">
        <v>181.1</v>
      </c>
      <c r="I8" s="35"/>
      <c r="J8" s="35">
        <v>659.4</v>
      </c>
      <c r="K8" s="35"/>
      <c r="L8" s="36">
        <f t="shared" ref="L8:L24" si="1">E8+F8+G8+H8+I8+J8+K8</f>
        <v>5199.7</v>
      </c>
    </row>
    <row r="9" spans="2:12" ht="47.25" x14ac:dyDescent="0.25">
      <c r="B9" s="12" t="s">
        <v>49</v>
      </c>
      <c r="C9" s="11" t="s">
        <v>4</v>
      </c>
      <c r="D9" s="11" t="s">
        <v>18</v>
      </c>
      <c r="E9" s="32" t="s">
        <v>69</v>
      </c>
      <c r="F9" s="31"/>
      <c r="G9" s="33"/>
      <c r="H9" s="31">
        <v>1525.3</v>
      </c>
      <c r="I9" s="35"/>
      <c r="J9" s="35">
        <v>4855.3999999999996</v>
      </c>
      <c r="K9" s="35"/>
      <c r="L9" s="36">
        <f t="shared" si="1"/>
        <v>43929.9</v>
      </c>
    </row>
    <row r="10" spans="2:12" ht="47.25" x14ac:dyDescent="0.25">
      <c r="B10" s="13" t="s">
        <v>9</v>
      </c>
      <c r="C10" s="11" t="s">
        <v>4</v>
      </c>
      <c r="D10" s="11" t="s">
        <v>10</v>
      </c>
      <c r="E10" s="32" t="s">
        <v>70</v>
      </c>
      <c r="F10" s="31">
        <v>21.5</v>
      </c>
      <c r="G10" s="33"/>
      <c r="H10" s="31">
        <v>593.29999999999995</v>
      </c>
      <c r="I10" s="35"/>
      <c r="J10" s="37">
        <v>1588</v>
      </c>
      <c r="K10" s="35"/>
      <c r="L10" s="36">
        <f t="shared" si="1"/>
        <v>14636.699999999999</v>
      </c>
    </row>
    <row r="11" spans="2:12" ht="15.75" x14ac:dyDescent="0.25">
      <c r="B11" s="14" t="s">
        <v>11</v>
      </c>
      <c r="C11" s="11" t="s">
        <v>4</v>
      </c>
      <c r="D11" s="11" t="s">
        <v>12</v>
      </c>
      <c r="E11" s="32" t="s">
        <v>71</v>
      </c>
      <c r="F11" s="31"/>
      <c r="G11" s="33"/>
      <c r="H11" s="31"/>
      <c r="I11" s="35"/>
      <c r="J11" s="37">
        <v>58</v>
      </c>
      <c r="K11" s="35"/>
      <c r="L11" s="37">
        <f t="shared" si="1"/>
        <v>58</v>
      </c>
    </row>
    <row r="12" spans="2:12" ht="15.75" x14ac:dyDescent="0.25">
      <c r="B12" s="15" t="s">
        <v>14</v>
      </c>
      <c r="C12" s="11" t="s">
        <v>4</v>
      </c>
      <c r="D12" s="11" t="s">
        <v>15</v>
      </c>
      <c r="E12" s="32" t="s">
        <v>72</v>
      </c>
      <c r="F12" s="31"/>
      <c r="G12" s="33"/>
      <c r="H12" s="31"/>
      <c r="I12" s="37">
        <v>-210</v>
      </c>
      <c r="J12" s="37"/>
      <c r="K12" s="35"/>
      <c r="L12" s="36">
        <f t="shared" si="1"/>
        <v>0</v>
      </c>
    </row>
    <row r="13" spans="2:12" ht="15.75" x14ac:dyDescent="0.25">
      <c r="B13" s="16" t="s">
        <v>16</v>
      </c>
      <c r="C13" s="11" t="s">
        <v>4</v>
      </c>
      <c r="D13" s="11" t="s">
        <v>17</v>
      </c>
      <c r="E13" s="32" t="s">
        <v>73</v>
      </c>
      <c r="F13" s="31">
        <v>4737.8</v>
      </c>
      <c r="G13" s="33"/>
      <c r="H13" s="31"/>
      <c r="I13" s="35">
        <v>-12253</v>
      </c>
      <c r="J13" s="37">
        <v>8691.9</v>
      </c>
      <c r="K13" s="35"/>
      <c r="L13" s="36">
        <f t="shared" si="1"/>
        <v>14033.9</v>
      </c>
    </row>
    <row r="14" spans="2:12" ht="31.5" x14ac:dyDescent="0.25">
      <c r="B14" s="17" t="s">
        <v>50</v>
      </c>
      <c r="C14" s="18" t="s">
        <v>7</v>
      </c>
      <c r="D14" s="18" t="s">
        <v>47</v>
      </c>
      <c r="E14" s="34">
        <f>E15+E16</f>
        <v>3313.9</v>
      </c>
      <c r="F14" s="34">
        <f t="shared" ref="F14:L14" si="2">F15+F16</f>
        <v>0</v>
      </c>
      <c r="G14" s="34">
        <f t="shared" si="2"/>
        <v>0</v>
      </c>
      <c r="H14" s="34">
        <f t="shared" si="2"/>
        <v>45.9</v>
      </c>
      <c r="I14" s="34">
        <f t="shared" si="2"/>
        <v>-210</v>
      </c>
      <c r="J14" s="34">
        <f t="shared" si="2"/>
        <v>7.4</v>
      </c>
      <c r="K14" s="34">
        <f t="shared" si="2"/>
        <v>-2</v>
      </c>
      <c r="L14" s="34">
        <f t="shared" si="2"/>
        <v>3155.2000000000003</v>
      </c>
    </row>
    <row r="15" spans="2:12" ht="15.75" x14ac:dyDescent="0.25">
      <c r="B15" s="30" t="s">
        <v>19</v>
      </c>
      <c r="C15" s="27" t="s">
        <v>7</v>
      </c>
      <c r="D15" s="27" t="s">
        <v>20</v>
      </c>
      <c r="E15" s="31">
        <v>212</v>
      </c>
      <c r="F15" s="34"/>
      <c r="G15" s="34"/>
      <c r="H15" s="34"/>
      <c r="I15" s="34">
        <v>-210</v>
      </c>
      <c r="J15" s="34"/>
      <c r="K15" s="34">
        <v>-2</v>
      </c>
      <c r="L15" s="36">
        <f t="shared" si="1"/>
        <v>0</v>
      </c>
    </row>
    <row r="16" spans="2:12" ht="31.5" x14ac:dyDescent="0.25">
      <c r="B16" s="13" t="s">
        <v>51</v>
      </c>
      <c r="C16" s="11" t="s">
        <v>7</v>
      </c>
      <c r="D16" s="11" t="s">
        <v>13</v>
      </c>
      <c r="E16" s="32" t="s">
        <v>77</v>
      </c>
      <c r="F16" s="31"/>
      <c r="G16" s="33"/>
      <c r="H16" s="31">
        <v>45.9</v>
      </c>
      <c r="I16" s="35"/>
      <c r="J16" s="35">
        <v>7.4</v>
      </c>
      <c r="K16" s="35"/>
      <c r="L16" s="36">
        <f t="shared" si="1"/>
        <v>3155.2000000000003</v>
      </c>
    </row>
    <row r="17" spans="2:12" ht="15.75" x14ac:dyDescent="0.25">
      <c r="B17" s="19" t="s">
        <v>52</v>
      </c>
      <c r="C17" s="9" t="s">
        <v>18</v>
      </c>
      <c r="D17" s="9" t="s">
        <v>47</v>
      </c>
      <c r="E17" s="34">
        <f>E18+E19+E20</f>
        <v>2390.6000000000004</v>
      </c>
      <c r="F17" s="34">
        <f>F18+F19+F20</f>
        <v>0</v>
      </c>
      <c r="G17" s="34">
        <f>G18+G19+G20</f>
        <v>0</v>
      </c>
      <c r="H17" s="34">
        <f t="shared" ref="H17:L17" si="3">H18+H19+H20</f>
        <v>0</v>
      </c>
      <c r="I17" s="34">
        <f t="shared" si="3"/>
        <v>-1447.3</v>
      </c>
      <c r="J17" s="34">
        <f t="shared" si="3"/>
        <v>0</v>
      </c>
      <c r="K17" s="34">
        <f t="shared" si="3"/>
        <v>0</v>
      </c>
      <c r="L17" s="34">
        <f t="shared" si="3"/>
        <v>943.30000000000018</v>
      </c>
    </row>
    <row r="18" spans="2:12" ht="15.75" x14ac:dyDescent="0.25">
      <c r="B18" s="20" t="s">
        <v>22</v>
      </c>
      <c r="C18" s="11" t="s">
        <v>18</v>
      </c>
      <c r="D18" s="11" t="s">
        <v>8</v>
      </c>
      <c r="E18" s="32" t="s">
        <v>53</v>
      </c>
      <c r="F18" s="31"/>
      <c r="G18" s="33"/>
      <c r="H18" s="31"/>
      <c r="I18" s="35"/>
      <c r="J18" s="35"/>
      <c r="K18" s="35"/>
      <c r="L18" s="36">
        <f t="shared" si="1"/>
        <v>823.7</v>
      </c>
    </row>
    <row r="19" spans="2:12" ht="15.75" x14ac:dyDescent="0.25">
      <c r="B19" s="20" t="s">
        <v>23</v>
      </c>
      <c r="C19" s="11" t="s">
        <v>18</v>
      </c>
      <c r="D19" s="11" t="s">
        <v>10</v>
      </c>
      <c r="E19" s="32"/>
      <c r="F19" s="31"/>
      <c r="G19" s="33"/>
      <c r="H19" s="31"/>
      <c r="I19" s="35"/>
      <c r="J19" s="35"/>
      <c r="K19" s="35"/>
      <c r="L19" s="36">
        <f t="shared" si="1"/>
        <v>0</v>
      </c>
    </row>
    <row r="20" spans="2:12" ht="15.75" x14ac:dyDescent="0.25">
      <c r="B20" s="13" t="s">
        <v>25</v>
      </c>
      <c r="C20" s="11" t="s">
        <v>18</v>
      </c>
      <c r="D20" s="11" t="s">
        <v>20</v>
      </c>
      <c r="E20" s="32" t="s">
        <v>74</v>
      </c>
      <c r="F20" s="31"/>
      <c r="G20" s="33"/>
      <c r="H20" s="31"/>
      <c r="I20" s="35">
        <v>-1447.3</v>
      </c>
      <c r="J20" s="35"/>
      <c r="K20" s="35"/>
      <c r="L20" s="36">
        <f t="shared" si="1"/>
        <v>119.60000000000014</v>
      </c>
    </row>
    <row r="21" spans="2:12" ht="15.75" x14ac:dyDescent="0.25">
      <c r="B21" s="19" t="s">
        <v>27</v>
      </c>
      <c r="C21" s="9" t="s">
        <v>8</v>
      </c>
      <c r="D21" s="21" t="s">
        <v>47</v>
      </c>
      <c r="E21" s="34">
        <f>E22+E23+E24</f>
        <v>5336.5</v>
      </c>
      <c r="F21" s="34">
        <f>F22+F23+F24</f>
        <v>2492</v>
      </c>
      <c r="G21" s="34">
        <f>G22+G23+G24</f>
        <v>0</v>
      </c>
      <c r="H21" s="34">
        <f t="shared" ref="H21:L21" si="4">H22+H23+H24</f>
        <v>29036</v>
      </c>
      <c r="I21" s="34">
        <f t="shared" si="4"/>
        <v>0</v>
      </c>
      <c r="J21" s="34">
        <f t="shared" si="4"/>
        <v>24147.599999999999</v>
      </c>
      <c r="K21" s="34">
        <f t="shared" si="4"/>
        <v>0</v>
      </c>
      <c r="L21" s="34">
        <f t="shared" si="4"/>
        <v>61012.1</v>
      </c>
    </row>
    <row r="22" spans="2:12" ht="15.75" x14ac:dyDescent="0.25">
      <c r="B22" s="19" t="s">
        <v>28</v>
      </c>
      <c r="C22" s="11" t="s">
        <v>8</v>
      </c>
      <c r="D22" s="11" t="s">
        <v>4</v>
      </c>
      <c r="E22" s="31"/>
      <c r="F22" s="31"/>
      <c r="G22" s="31"/>
      <c r="H22" s="31">
        <v>26250.9</v>
      </c>
      <c r="I22" s="35"/>
      <c r="J22" s="35">
        <v>19751.099999999999</v>
      </c>
      <c r="K22" s="35"/>
      <c r="L22" s="36">
        <f t="shared" si="1"/>
        <v>46002</v>
      </c>
    </row>
    <row r="23" spans="2:12" ht="15.75" x14ac:dyDescent="0.25">
      <c r="B23" s="22" t="s">
        <v>29</v>
      </c>
      <c r="C23" s="11" t="s">
        <v>8</v>
      </c>
      <c r="D23" s="11" t="s">
        <v>5</v>
      </c>
      <c r="E23" s="31"/>
      <c r="F23" s="31"/>
      <c r="G23" s="33"/>
      <c r="H23" s="31">
        <v>167</v>
      </c>
      <c r="I23" s="35"/>
      <c r="J23" s="35">
        <v>1556.5</v>
      </c>
      <c r="K23" s="35"/>
      <c r="L23" s="36">
        <f t="shared" si="1"/>
        <v>1723.5</v>
      </c>
    </row>
    <row r="24" spans="2:12" ht="15.75" x14ac:dyDescent="0.25">
      <c r="B24" s="22" t="s">
        <v>30</v>
      </c>
      <c r="C24" s="11" t="s">
        <v>8</v>
      </c>
      <c r="D24" s="23" t="s">
        <v>7</v>
      </c>
      <c r="E24" s="31">
        <v>5336.5</v>
      </c>
      <c r="F24" s="31">
        <v>2492</v>
      </c>
      <c r="G24" s="33"/>
      <c r="H24" s="31">
        <v>2618.1</v>
      </c>
      <c r="I24" s="35"/>
      <c r="J24" s="35">
        <v>2840</v>
      </c>
      <c r="K24" s="35"/>
      <c r="L24" s="36">
        <f t="shared" si="1"/>
        <v>13286.6</v>
      </c>
    </row>
    <row r="25" spans="2:12" ht="15.75" x14ac:dyDescent="0.25">
      <c r="B25" s="19" t="s">
        <v>54</v>
      </c>
      <c r="C25" s="9" t="s">
        <v>12</v>
      </c>
      <c r="D25" s="9" t="s">
        <v>47</v>
      </c>
      <c r="E25" s="34">
        <f>E26+E27+E29+E30+E28</f>
        <v>330525.69999999995</v>
      </c>
      <c r="F25" s="34">
        <f>F26+F27+F29+F30+F28</f>
        <v>211.8</v>
      </c>
      <c r="G25" s="38">
        <f>G26+G27+G29+G30+G28</f>
        <v>0</v>
      </c>
      <c r="H25" s="38">
        <f>H26+H27+H29+H30+H28</f>
        <v>74471.8</v>
      </c>
      <c r="I25" s="38">
        <f t="shared" ref="I25:L25" si="5">I26+I27+I29+I30+I28</f>
        <v>0</v>
      </c>
      <c r="J25" s="38">
        <f t="shared" si="5"/>
        <v>27328.799999999999</v>
      </c>
      <c r="K25" s="38">
        <f t="shared" si="5"/>
        <v>-0.1</v>
      </c>
      <c r="L25" s="38">
        <f t="shared" si="5"/>
        <v>432538</v>
      </c>
    </row>
    <row r="26" spans="2:12" ht="15.75" x14ac:dyDescent="0.25">
      <c r="B26" s="24" t="s">
        <v>31</v>
      </c>
      <c r="C26" s="11" t="s">
        <v>12</v>
      </c>
      <c r="D26" s="11" t="s">
        <v>4</v>
      </c>
      <c r="E26" s="31">
        <v>71958.399999999994</v>
      </c>
      <c r="F26" s="31"/>
      <c r="G26" s="33"/>
      <c r="H26" s="31">
        <v>24073.7</v>
      </c>
      <c r="I26" s="35"/>
      <c r="J26" s="35">
        <v>7664.4</v>
      </c>
      <c r="K26" s="35"/>
      <c r="L26" s="36">
        <f t="shared" ref="L26:L30" si="6">E26+F26+G26+H26+I26+J26+K26</f>
        <v>103696.49999999999</v>
      </c>
    </row>
    <row r="27" spans="2:12" ht="15.75" x14ac:dyDescent="0.25">
      <c r="B27" s="24" t="s">
        <v>32</v>
      </c>
      <c r="C27" s="11" t="s">
        <v>12</v>
      </c>
      <c r="D27" s="11" t="s">
        <v>5</v>
      </c>
      <c r="E27" s="31">
        <v>214459.9</v>
      </c>
      <c r="F27" s="31"/>
      <c r="G27" s="33"/>
      <c r="H27" s="33">
        <v>47146.8</v>
      </c>
      <c r="I27" s="35"/>
      <c r="J27" s="35">
        <v>15755.1</v>
      </c>
      <c r="K27" s="35"/>
      <c r="L27" s="36">
        <f t="shared" si="6"/>
        <v>277361.8</v>
      </c>
    </row>
    <row r="28" spans="2:12" ht="15.75" x14ac:dyDescent="0.25">
      <c r="B28" s="24" t="s">
        <v>33</v>
      </c>
      <c r="C28" s="11" t="s">
        <v>12</v>
      </c>
      <c r="D28" s="23" t="s">
        <v>7</v>
      </c>
      <c r="E28" s="31">
        <v>23630.6</v>
      </c>
      <c r="F28" s="31"/>
      <c r="G28" s="33"/>
      <c r="H28" s="33">
        <v>809.8</v>
      </c>
      <c r="I28" s="35"/>
      <c r="J28" s="35">
        <v>1760</v>
      </c>
      <c r="K28" s="35"/>
      <c r="L28" s="36">
        <f t="shared" si="6"/>
        <v>26200.399999999998</v>
      </c>
    </row>
    <row r="29" spans="2:12" ht="15.75" x14ac:dyDescent="0.25">
      <c r="B29" s="24" t="s">
        <v>55</v>
      </c>
      <c r="C29" s="11" t="s">
        <v>12</v>
      </c>
      <c r="D29" s="11" t="s">
        <v>12</v>
      </c>
      <c r="E29" s="31">
        <v>1239.5999999999999</v>
      </c>
      <c r="F29" s="31"/>
      <c r="G29" s="33"/>
      <c r="H29" s="33">
        <v>734.6</v>
      </c>
      <c r="I29" s="35"/>
      <c r="J29" s="35"/>
      <c r="K29" s="35">
        <v>-0.1</v>
      </c>
      <c r="L29" s="36">
        <f t="shared" si="6"/>
        <v>1974.1</v>
      </c>
    </row>
    <row r="30" spans="2:12" ht="15.75" x14ac:dyDescent="0.25">
      <c r="B30" s="13" t="s">
        <v>34</v>
      </c>
      <c r="C30" s="11" t="s">
        <v>12</v>
      </c>
      <c r="D30" s="11" t="s">
        <v>20</v>
      </c>
      <c r="E30" s="31">
        <v>19237.2</v>
      </c>
      <c r="F30" s="31">
        <v>211.8</v>
      </c>
      <c r="G30" s="33"/>
      <c r="H30" s="33">
        <v>1706.9</v>
      </c>
      <c r="I30" s="35"/>
      <c r="J30" s="35">
        <v>2149.3000000000002</v>
      </c>
      <c r="K30" s="35"/>
      <c r="L30" s="36">
        <f t="shared" si="6"/>
        <v>23305.200000000001</v>
      </c>
    </row>
    <row r="31" spans="2:12" ht="15.75" x14ac:dyDescent="0.25">
      <c r="B31" s="19" t="s">
        <v>56</v>
      </c>
      <c r="C31" s="9" t="s">
        <v>24</v>
      </c>
      <c r="D31" s="9" t="s">
        <v>47</v>
      </c>
      <c r="E31" s="34">
        <f>SUM(E32:E34)</f>
        <v>111086.40000000001</v>
      </c>
      <c r="F31" s="34">
        <f>SUM(F32:F34)</f>
        <v>0</v>
      </c>
      <c r="G31" s="39">
        <f>SUM(G32:G34)</f>
        <v>0</v>
      </c>
      <c r="H31" s="39">
        <f>SUM(H32:H34)</f>
        <v>6326.7</v>
      </c>
      <c r="I31" s="39">
        <f t="shared" ref="I31:L31" si="7">SUM(I32:I34)</f>
        <v>-635.1</v>
      </c>
      <c r="J31" s="39">
        <f t="shared" si="7"/>
        <v>17203.3</v>
      </c>
      <c r="K31" s="39">
        <f t="shared" si="7"/>
        <v>0</v>
      </c>
      <c r="L31" s="39">
        <f t="shared" si="7"/>
        <v>133981.30000000002</v>
      </c>
    </row>
    <row r="32" spans="2:12" ht="15.75" x14ac:dyDescent="0.25">
      <c r="B32" s="24" t="s">
        <v>35</v>
      </c>
      <c r="C32" s="11" t="s">
        <v>24</v>
      </c>
      <c r="D32" s="11" t="s">
        <v>4</v>
      </c>
      <c r="E32" s="31">
        <v>86523.1</v>
      </c>
      <c r="F32" s="31"/>
      <c r="G32" s="40"/>
      <c r="H32" s="33">
        <v>6280.8</v>
      </c>
      <c r="I32" s="35"/>
      <c r="J32" s="35">
        <v>13418.5</v>
      </c>
      <c r="K32" s="35"/>
      <c r="L32" s="36">
        <f t="shared" ref="L32:L34" si="8">E32+F32+G32+H32+I32+J32+K32</f>
        <v>106222.40000000001</v>
      </c>
    </row>
    <row r="33" spans="2:12" ht="15.75" x14ac:dyDescent="0.25">
      <c r="B33" s="25" t="s">
        <v>36</v>
      </c>
      <c r="C33" s="11" t="s">
        <v>24</v>
      </c>
      <c r="D33" s="11" t="s">
        <v>5</v>
      </c>
      <c r="E33" s="31">
        <v>1921.5</v>
      </c>
      <c r="F33" s="31"/>
      <c r="G33" s="33"/>
      <c r="H33" s="33">
        <v>45.9</v>
      </c>
      <c r="I33" s="35"/>
      <c r="J33" s="35">
        <v>170.1</v>
      </c>
      <c r="K33" s="35"/>
      <c r="L33" s="36">
        <f t="shared" si="8"/>
        <v>2137.5</v>
      </c>
    </row>
    <row r="34" spans="2:12" ht="15.75" x14ac:dyDescent="0.25">
      <c r="B34" s="24" t="s">
        <v>37</v>
      </c>
      <c r="C34" s="11" t="s">
        <v>24</v>
      </c>
      <c r="D34" s="11" t="s">
        <v>18</v>
      </c>
      <c r="E34" s="31">
        <v>22641.8</v>
      </c>
      <c r="F34" s="31"/>
      <c r="G34" s="33"/>
      <c r="H34" s="33"/>
      <c r="I34" s="35">
        <v>-635.1</v>
      </c>
      <c r="J34" s="35">
        <v>3614.7</v>
      </c>
      <c r="K34" s="35"/>
      <c r="L34" s="36">
        <f t="shared" si="8"/>
        <v>25621.4</v>
      </c>
    </row>
    <row r="35" spans="2:12" ht="15.75" x14ac:dyDescent="0.25">
      <c r="B35" s="26" t="s">
        <v>57</v>
      </c>
      <c r="C35" s="9" t="s">
        <v>13</v>
      </c>
      <c r="D35" s="9" t="s">
        <v>47</v>
      </c>
      <c r="E35" s="34">
        <f>E36+E37+E38+E39</f>
        <v>102580.6</v>
      </c>
      <c r="F35" s="34">
        <f>F36+F37+F38+F39</f>
        <v>0</v>
      </c>
      <c r="G35" s="38">
        <f>G36+G37+G38+G39</f>
        <v>0</v>
      </c>
      <c r="H35" s="38">
        <f>H36+H37+H38+H39</f>
        <v>29533.599999999999</v>
      </c>
      <c r="I35" s="38">
        <f t="shared" ref="I35:L35" si="9">I36+I37+I38+I39</f>
        <v>0</v>
      </c>
      <c r="J35" s="38">
        <f t="shared" si="9"/>
        <v>5743.4</v>
      </c>
      <c r="K35" s="38">
        <f t="shared" si="9"/>
        <v>-66.599999999999994</v>
      </c>
      <c r="L35" s="38">
        <f t="shared" si="9"/>
        <v>137791</v>
      </c>
    </row>
    <row r="36" spans="2:12" ht="15.75" x14ac:dyDescent="0.25">
      <c r="B36" s="16" t="s">
        <v>38</v>
      </c>
      <c r="C36" s="11" t="s">
        <v>13</v>
      </c>
      <c r="D36" s="11" t="s">
        <v>4</v>
      </c>
      <c r="E36" s="31">
        <v>3025.1</v>
      </c>
      <c r="F36" s="31"/>
      <c r="G36" s="33"/>
      <c r="H36" s="33"/>
      <c r="I36" s="35"/>
      <c r="J36" s="35">
        <v>298.3</v>
      </c>
      <c r="K36" s="35"/>
      <c r="L36" s="36">
        <f t="shared" ref="L36:L39" si="10">E36+F36+G36+H36+I36+J36+K36</f>
        <v>3323.4</v>
      </c>
    </row>
    <row r="37" spans="2:12" ht="15.75" x14ac:dyDescent="0.25">
      <c r="B37" s="16" t="s">
        <v>58</v>
      </c>
      <c r="C37" s="11" t="s">
        <v>13</v>
      </c>
      <c r="D37" s="11" t="s">
        <v>7</v>
      </c>
      <c r="E37" s="31"/>
      <c r="F37" s="31"/>
      <c r="G37" s="33"/>
      <c r="H37" s="33">
        <v>11318.9</v>
      </c>
      <c r="I37" s="35"/>
      <c r="J37" s="35">
        <v>4936.3999999999996</v>
      </c>
      <c r="K37" s="35"/>
      <c r="L37" s="36">
        <f t="shared" si="10"/>
        <v>16255.3</v>
      </c>
    </row>
    <row r="38" spans="2:12" ht="15.75" x14ac:dyDescent="0.25">
      <c r="B38" s="16" t="s">
        <v>39</v>
      </c>
      <c r="C38" s="11" t="s">
        <v>13</v>
      </c>
      <c r="D38" s="11" t="s">
        <v>18</v>
      </c>
      <c r="E38" s="31">
        <v>98914</v>
      </c>
      <c r="F38" s="31"/>
      <c r="G38" s="33"/>
      <c r="H38" s="33">
        <v>18114.7</v>
      </c>
      <c r="I38" s="35"/>
      <c r="J38" s="35"/>
      <c r="K38" s="35">
        <v>-66.599999999999994</v>
      </c>
      <c r="L38" s="36">
        <f t="shared" si="10"/>
        <v>116962.09999999999</v>
      </c>
    </row>
    <row r="39" spans="2:12" ht="15.75" x14ac:dyDescent="0.25">
      <c r="B39" s="13" t="s">
        <v>40</v>
      </c>
      <c r="C39" s="11" t="s">
        <v>13</v>
      </c>
      <c r="D39" s="11" t="s">
        <v>10</v>
      </c>
      <c r="E39" s="31">
        <v>641.5</v>
      </c>
      <c r="F39" s="31"/>
      <c r="G39" s="33"/>
      <c r="H39" s="33">
        <v>100</v>
      </c>
      <c r="I39" s="35"/>
      <c r="J39" s="35">
        <v>508.7</v>
      </c>
      <c r="K39" s="35"/>
      <c r="L39" s="36">
        <f t="shared" si="10"/>
        <v>1250.2</v>
      </c>
    </row>
    <row r="40" spans="2:12" ht="15.75" x14ac:dyDescent="0.25">
      <c r="B40" s="19" t="s">
        <v>59</v>
      </c>
      <c r="C40" s="9" t="s">
        <v>26</v>
      </c>
      <c r="D40" s="9" t="s">
        <v>47</v>
      </c>
      <c r="E40" s="34" t="str">
        <f>E41</f>
        <v>9119</v>
      </c>
      <c r="F40" s="34">
        <f>F41</f>
        <v>0</v>
      </c>
      <c r="G40" s="34">
        <f>G41</f>
        <v>0</v>
      </c>
      <c r="H40" s="34">
        <f>H41</f>
        <v>252.6</v>
      </c>
      <c r="I40" s="34">
        <f t="shared" ref="I40:L40" si="11">I41</f>
        <v>0</v>
      </c>
      <c r="J40" s="34">
        <f t="shared" si="11"/>
        <v>1079.4000000000001</v>
      </c>
      <c r="K40" s="34">
        <f t="shared" si="11"/>
        <v>0</v>
      </c>
      <c r="L40" s="34">
        <f t="shared" si="11"/>
        <v>10451</v>
      </c>
    </row>
    <row r="41" spans="2:12" ht="15.75" x14ac:dyDescent="0.25">
      <c r="B41" s="13" t="s">
        <v>41</v>
      </c>
      <c r="C41" s="11" t="s">
        <v>26</v>
      </c>
      <c r="D41" s="11" t="s">
        <v>5</v>
      </c>
      <c r="E41" s="32" t="s">
        <v>75</v>
      </c>
      <c r="F41" s="31"/>
      <c r="G41" s="33"/>
      <c r="H41" s="33">
        <v>252.6</v>
      </c>
      <c r="I41" s="35"/>
      <c r="J41" s="35">
        <v>1079.4000000000001</v>
      </c>
      <c r="K41" s="35"/>
      <c r="L41" s="36">
        <f t="shared" ref="L41" si="12">E41+F41+G41+H41+I41+J41+K41</f>
        <v>10451</v>
      </c>
    </row>
    <row r="42" spans="2:12" ht="15.75" x14ac:dyDescent="0.25">
      <c r="B42" s="19" t="s">
        <v>60</v>
      </c>
      <c r="C42" s="9" t="s">
        <v>17</v>
      </c>
      <c r="D42" s="9" t="s">
        <v>47</v>
      </c>
      <c r="E42" s="34" t="str">
        <f>E43</f>
        <v>0,9</v>
      </c>
      <c r="F42" s="34">
        <f>F43</f>
        <v>0</v>
      </c>
      <c r="G42" s="38">
        <f>G43</f>
        <v>0</v>
      </c>
      <c r="H42" s="38">
        <f t="shared" ref="H42:L42" si="13">H43</f>
        <v>0</v>
      </c>
      <c r="I42" s="38">
        <f t="shared" si="13"/>
        <v>0</v>
      </c>
      <c r="J42" s="38">
        <f t="shared" si="13"/>
        <v>0</v>
      </c>
      <c r="K42" s="38">
        <f t="shared" si="13"/>
        <v>-0.1</v>
      </c>
      <c r="L42" s="38">
        <f t="shared" si="13"/>
        <v>0.8</v>
      </c>
    </row>
    <row r="43" spans="2:12" ht="31.5" x14ac:dyDescent="0.25">
      <c r="B43" s="13" t="s">
        <v>61</v>
      </c>
      <c r="C43" s="11" t="s">
        <v>17</v>
      </c>
      <c r="D43" s="11" t="s">
        <v>4</v>
      </c>
      <c r="E43" s="32" t="s">
        <v>76</v>
      </c>
      <c r="F43" s="31"/>
      <c r="G43" s="33"/>
      <c r="H43" s="33"/>
      <c r="I43" s="35"/>
      <c r="J43" s="35"/>
      <c r="K43" s="35">
        <v>-0.1</v>
      </c>
      <c r="L43" s="36">
        <f t="shared" ref="L43" si="14">E43+F43+G43+H43+I43+J43+K43</f>
        <v>0.8</v>
      </c>
    </row>
    <row r="44" spans="2:12" ht="15.75" x14ac:dyDescent="0.25">
      <c r="B44" s="26" t="s">
        <v>62</v>
      </c>
      <c r="C44" s="9" t="s">
        <v>21</v>
      </c>
      <c r="D44" s="9" t="s">
        <v>47</v>
      </c>
      <c r="E44" s="34">
        <f>E45+E47+E46</f>
        <v>14563</v>
      </c>
      <c r="F44" s="34">
        <f>F45+F47+F46</f>
        <v>0</v>
      </c>
      <c r="G44" s="34">
        <f>G45+G47+G46</f>
        <v>0</v>
      </c>
      <c r="H44" s="34">
        <f t="shared" ref="H44:L44" si="15">H45+H47+H46</f>
        <v>11740.3</v>
      </c>
      <c r="I44" s="34">
        <f t="shared" si="15"/>
        <v>0</v>
      </c>
      <c r="J44" s="34">
        <f t="shared" si="15"/>
        <v>2611.6</v>
      </c>
      <c r="K44" s="34">
        <f t="shared" si="15"/>
        <v>0</v>
      </c>
      <c r="L44" s="34">
        <f t="shared" si="15"/>
        <v>28914.9</v>
      </c>
    </row>
    <row r="45" spans="2:12" ht="32.25" customHeight="1" x14ac:dyDescent="0.25">
      <c r="B45" s="13" t="s">
        <v>63</v>
      </c>
      <c r="C45" s="11" t="s">
        <v>21</v>
      </c>
      <c r="D45" s="11" t="s">
        <v>4</v>
      </c>
      <c r="E45" s="31">
        <v>14563</v>
      </c>
      <c r="F45" s="31"/>
      <c r="G45" s="33"/>
      <c r="H45" s="33"/>
      <c r="I45" s="35"/>
      <c r="J45" s="35"/>
      <c r="K45" s="35"/>
      <c r="L45" s="36">
        <f t="shared" ref="L45:L47" si="16">E45+F45+G45+H45+I45+J45+K45</f>
        <v>14563</v>
      </c>
    </row>
    <row r="46" spans="2:12" ht="32.25" customHeight="1" x14ac:dyDescent="0.25">
      <c r="B46" s="13" t="s">
        <v>42</v>
      </c>
      <c r="C46" s="11" t="s">
        <v>21</v>
      </c>
      <c r="D46" s="11" t="s">
        <v>5</v>
      </c>
      <c r="E46" s="31"/>
      <c r="F46" s="31"/>
      <c r="G46" s="33"/>
      <c r="H46" s="33">
        <v>2171</v>
      </c>
      <c r="I46" s="35"/>
      <c r="J46" s="35"/>
      <c r="K46" s="35"/>
      <c r="L46" s="36">
        <f t="shared" si="16"/>
        <v>2171</v>
      </c>
    </row>
    <row r="47" spans="2:12" ht="15.75" x14ac:dyDescent="0.25">
      <c r="B47" s="13" t="s">
        <v>42</v>
      </c>
      <c r="C47" s="11" t="s">
        <v>21</v>
      </c>
      <c r="D47" s="11" t="s">
        <v>7</v>
      </c>
      <c r="E47" s="31"/>
      <c r="F47" s="31"/>
      <c r="G47" s="33"/>
      <c r="H47" s="33">
        <v>9569.2999999999993</v>
      </c>
      <c r="I47" s="35"/>
      <c r="J47" s="35">
        <v>2611.6</v>
      </c>
      <c r="K47" s="35"/>
      <c r="L47" s="36">
        <f t="shared" si="16"/>
        <v>12180.9</v>
      </c>
    </row>
    <row r="48" spans="2:12" ht="15.75" x14ac:dyDescent="0.25">
      <c r="B48" s="28" t="s">
        <v>64</v>
      </c>
      <c r="C48" s="29"/>
      <c r="D48" s="29"/>
      <c r="E48" s="38">
        <f>E6+E14+E17+E25+E31+E35+E40+E42+E44+E21</f>
        <v>648025.9</v>
      </c>
      <c r="F48" s="38">
        <f>F6+F14+F17+F25+F31+F35+F40+F42+F44+F21</f>
        <v>7513.5</v>
      </c>
      <c r="G48" s="38">
        <f>G6+G14+G17+G25+G31+G35+G40+G42+G44+G21</f>
        <v>0</v>
      </c>
      <c r="H48" s="38">
        <f t="shared" ref="H48:L48" si="17">H6+H14+H17+H25+H31+H35+H40+H42+H44+H21</f>
        <v>154748.20000000001</v>
      </c>
      <c r="I48" s="38">
        <f t="shared" si="17"/>
        <v>-14755.4</v>
      </c>
      <c r="J48" s="38">
        <f t="shared" si="17"/>
        <v>94117.099999999977</v>
      </c>
      <c r="K48" s="38">
        <f t="shared" si="17"/>
        <v>-68.799999999999983</v>
      </c>
      <c r="L48" s="38">
        <f t="shared" si="17"/>
        <v>889580.50000000012</v>
      </c>
    </row>
  </sheetData>
  <mergeCells count="9">
    <mergeCell ref="B3:B4"/>
    <mergeCell ref="C3:C4"/>
    <mergeCell ref="D3:D4"/>
    <mergeCell ref="E3:E4"/>
    <mergeCell ref="B1:L1"/>
    <mergeCell ref="F3:G3"/>
    <mergeCell ref="H3:I3"/>
    <mergeCell ref="J3:K3"/>
    <mergeCell ref="L3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2025-04-02T08:39:51Z</dcterms:modified>
</cp:coreProperties>
</file>