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вар (2)" sheetId="1" r:id="rId1"/>
  </sheets>
  <definedNames>
    <definedName name="_xlnm.Print_Titles" localSheetId="0">'оснвар (2)'!$3:$5</definedName>
  </definedNames>
  <calcPr fullCalcOnLoad="1"/>
</workbook>
</file>

<file path=xl/sharedStrings.xml><?xml version="1.0" encoding="utf-8"?>
<sst xmlns="http://schemas.openxmlformats.org/spreadsheetml/2006/main" count="132" uniqueCount="74">
  <si>
    <t>Показатели</t>
  </si>
  <si>
    <t>Единица измерения</t>
  </si>
  <si>
    <t>оценка</t>
  </si>
  <si>
    <t>прогноз</t>
  </si>
  <si>
    <t>Доходы</t>
  </si>
  <si>
    <t>Прибыль прибыльных организаций</t>
  </si>
  <si>
    <t>млн.руб.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</si>
  <si>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</si>
  <si>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Амортизационные отчисления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</si>
  <si>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</si>
  <si>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</si>
  <si>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</si>
  <si>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</si>
  <si>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</si>
  <si>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>из них: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</si>
  <si>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</si>
  <si>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</si>
  <si>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</si>
  <si>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</si>
  <si>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</si>
  <si>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</si>
  <si>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</si>
  <si>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</si>
  <si>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</si>
  <si>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</si>
  <si>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</si>
  <si>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</si>
  <si>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в федеральный бюджет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</si>
  <si>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</si>
  <si>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</si>
  <si>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из федерального бюджета</t>
  </si>
  <si>
    <t>от государственных внебюджетных фондов</t>
  </si>
  <si>
    <t>Всего доходов</t>
  </si>
  <si>
    <t>Расходы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</si>
  <si>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</si>
  <si>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</si>
  <si>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</si>
  <si>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</si>
  <si>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</si>
  <si>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Общегосударственные вопросы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</si>
  <si>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</si>
  <si>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</si>
  <si>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</si>
  <si>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</si>
  <si>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</si>
  <si>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</si>
  <si>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</si>
  <si>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</si>
  <si>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</si>
  <si>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</si>
  <si>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</si>
  <si>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</si>
  <si>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в том числе: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</si>
  <si>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</si>
  <si>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</si>
  <si>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</si>
  <si>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</si>
  <si>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</si>
  <si>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</si>
  <si>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</si>
  <si>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</si>
  <si>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>Расходы за счет средств, остающихся в распоряжении организаций</t>
  </si>
  <si>
    <t>вариант1</t>
  </si>
  <si>
    <t>вариант2</t>
  </si>
  <si>
    <t>2020 год</t>
  </si>
  <si>
    <t>2021 год</t>
  </si>
  <si>
    <t>2022 год</t>
  </si>
  <si>
    <t>2023 год</t>
  </si>
  <si>
    <t>2024 год</t>
  </si>
  <si>
    <t>К прогнозу на 2022-2024 годы Шовгеновского района            раздел ФИНАНСЫ</t>
  </si>
  <si>
    <t>Глава администрации</t>
  </si>
  <si>
    <t>МО "Шовгеновский район"</t>
  </si>
  <si>
    <t>Р. Р. Аутлев</t>
  </si>
  <si>
    <t>2025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</si>
</sst>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8"/>
      <name val="Tahoma"/>
      <family val="2"/>
    </font>
    <font>
      <sz val="7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0"/>
      <name val="Arial Cyr"/>
      <family val="2"/>
    </font>
    <font>
      <b/>
      <sz val="7"/>
      <name val="Tahoma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ahoma"/>
      <family val="2"/>
    </font>
    <font>
      <sz val="10"/>
      <name val="Tahoma"/>
      <family val="2"/>
    </font>
    <font>
      <b/>
      <sz val="8"/>
      <name val="Arial Cyr"/>
      <family val="2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Continuous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 inden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4" fillId="33" borderId="10" xfId="0" applyFont="1" applyFill="1" applyBorder="1" applyAlignment="1" applyProtection="1">
      <alignment horizontal="left" vertical="center" wrapText="1" indent="2"/>
      <protection/>
    </xf>
    <xf numFmtId="0" fontId="3" fillId="33" borderId="10" xfId="0" applyFont="1" applyFill="1" applyBorder="1" applyAlignment="1" applyProtection="1">
      <alignment horizontal="left" vertical="center" wrapText="1" indent="2"/>
      <protection/>
    </xf>
    <xf numFmtId="0" fontId="4" fillId="33" borderId="10" xfId="0" applyFont="1" applyFill="1" applyBorder="1" applyAlignment="1" applyProtection="1">
      <alignment horizontal="left" vertical="center" wrapText="1" indent="1"/>
      <protection/>
    </xf>
    <xf numFmtId="0" fontId="5" fillId="34" borderId="10" xfId="0" applyFont="1" applyFill="1" applyBorder="1" applyAlignment="1" applyProtection="1">
      <alignment horizontal="left" vertical="center" wrapText="1" indent="1"/>
      <protection/>
    </xf>
    <xf numFmtId="0" fontId="3" fillId="33" borderId="10" xfId="0" applyFont="1" applyFill="1" applyBorder="1" applyAlignment="1" applyProtection="1">
      <alignment horizontal="left" vertical="center" wrapText="1" indent="3"/>
      <protection/>
    </xf>
    <xf numFmtId="0" fontId="0" fillId="0" borderId="10" xfId="0" applyBorder="1" applyAlignment="1">
      <alignment/>
    </xf>
    <xf numFmtId="0" fontId="1" fillId="0" borderId="11" xfId="0" applyFont="1" applyBorder="1" applyAlignment="1" applyProtection="1">
      <alignment horizontal="centerContinuous" vertical="center" wrapText="1"/>
      <protection/>
    </xf>
    <xf numFmtId="0" fontId="1" fillId="33" borderId="12" xfId="0" applyFont="1" applyFill="1" applyBorder="1" applyAlignment="1" applyProtection="1">
      <alignment horizontal="left" vertical="center" wrapText="1" indent="1"/>
      <protection/>
    </xf>
    <xf numFmtId="0" fontId="0" fillId="0" borderId="11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4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16" xfId="0" applyBorder="1" applyAlignment="1">
      <alignment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16" sqref="F16"/>
    </sheetView>
  </sheetViews>
  <sheetFormatPr defaultColWidth="9.00390625" defaultRowHeight="12.75"/>
  <cols>
    <col min="1" max="1" width="25.125" style="0" customWidth="1"/>
    <col min="2" max="2" width="20.625" style="0" customWidth="1"/>
    <col min="3" max="3" width="10.00390625" style="0" customWidth="1"/>
    <col min="6" max="7" width="10.125" style="0" customWidth="1"/>
    <col min="8" max="9" width="9.625" style="0" customWidth="1"/>
    <col min="10" max="11" width="9.25390625" style="0" customWidth="1"/>
  </cols>
  <sheetData>
    <row r="1" spans="2:11" ht="48.75" customHeight="1">
      <c r="B1" s="44" t="s">
        <v>69</v>
      </c>
      <c r="C1" s="44"/>
      <c r="D1" s="44"/>
      <c r="E1" s="44"/>
      <c r="F1" s="44"/>
      <c r="G1" s="44"/>
      <c r="H1" s="44"/>
      <c r="I1" s="44"/>
      <c r="J1" s="44"/>
      <c r="K1" s="44"/>
    </row>
    <row r="2" spans="1:2" ht="12.75">
      <c r="A2" s="21"/>
      <c r="B2" s="21"/>
    </row>
    <row r="3" spans="1:11" ht="12.75">
      <c r="A3" s="34"/>
      <c r="B3" s="34"/>
      <c r="C3" s="47"/>
      <c r="D3" s="48"/>
      <c r="E3" s="1" t="s">
        <v>2</v>
      </c>
      <c r="F3" s="11" t="s">
        <v>3</v>
      </c>
      <c r="G3" s="11"/>
      <c r="H3" s="1"/>
      <c r="I3" s="1"/>
      <c r="J3" s="1"/>
      <c r="K3" s="1"/>
    </row>
    <row r="4" spans="1:11" ht="12.75">
      <c r="A4" s="35" t="s">
        <v>0</v>
      </c>
      <c r="B4" s="35" t="s">
        <v>1</v>
      </c>
      <c r="C4" s="49" t="s">
        <v>64</v>
      </c>
      <c r="D4" s="37" t="s">
        <v>65</v>
      </c>
      <c r="E4" s="37" t="s">
        <v>66</v>
      </c>
      <c r="F4" s="39" t="s">
        <v>67</v>
      </c>
      <c r="G4" s="40"/>
      <c r="H4" s="39" t="s">
        <v>68</v>
      </c>
      <c r="I4" s="40"/>
      <c r="J4" s="39" t="s">
        <v>73</v>
      </c>
      <c r="K4" s="43"/>
    </row>
    <row r="5" spans="1:11" ht="12.75">
      <c r="A5" s="36"/>
      <c r="B5" s="36"/>
      <c r="C5" s="50"/>
      <c r="D5" s="38"/>
      <c r="E5" s="38"/>
      <c r="F5" s="32" t="s">
        <v>62</v>
      </c>
      <c r="G5" s="32" t="s">
        <v>63</v>
      </c>
      <c r="H5" s="32" t="s">
        <v>62</v>
      </c>
      <c r="I5" s="32" t="s">
        <v>63</v>
      </c>
      <c r="J5" s="32" t="s">
        <v>62</v>
      </c>
      <c r="K5" s="32" t="s">
        <v>63</v>
      </c>
    </row>
    <row r="6" spans="1:11" ht="12.75">
      <c r="A6" s="12" t="s">
        <v>4</v>
      </c>
      <c r="B6" s="20"/>
      <c r="C6" s="19"/>
      <c r="D6" s="19"/>
      <c r="E6" s="19"/>
      <c r="F6" s="13"/>
      <c r="G6" s="13"/>
      <c r="H6" s="10"/>
      <c r="I6" s="10"/>
      <c r="J6" s="10"/>
      <c r="K6" s="10"/>
    </row>
    <row r="7" spans="1:11" ht="21">
      <c r="A7" s="4" t="s">
        <v>5</v>
      </c>
      <c r="B7" s="3" t="s">
        <v>6</v>
      </c>
      <c r="C7" s="51">
        <v>104.1</v>
      </c>
      <c r="D7" s="51">
        <v>154.1</v>
      </c>
      <c r="E7" s="51">
        <v>181.7</v>
      </c>
      <c r="F7" s="51">
        <f>SUM(E7*1.108)</f>
        <v>201.3236</v>
      </c>
      <c r="G7" s="51">
        <f>SUM(E7*1.109)</f>
        <v>201.50529999999998</v>
      </c>
      <c r="H7" s="51">
        <f>SUM(F7*1.042)</f>
        <v>209.7791912</v>
      </c>
      <c r="I7" s="51">
        <f>SUM(G7*1.04)</f>
        <v>209.56551199999998</v>
      </c>
      <c r="J7" s="51">
        <f>SUM(H7*1.039)</f>
        <v>217.9605796568</v>
      </c>
      <c r="K7" s="51">
        <f>SUM(I7*1.04)</f>
        <v>217.94813248</v>
      </c>
    </row>
    <row r="8" spans="1:11" ht="21">
      <c r="A8" s="5" t="s">
        <v>7</v>
      </c>
      <c r="B8" s="3" t="s">
        <v>6</v>
      </c>
      <c r="C8" s="14">
        <v>84.2</v>
      </c>
      <c r="D8" s="14">
        <v>90.4</v>
      </c>
      <c r="E8" s="15">
        <v>105.8</v>
      </c>
      <c r="F8" s="15">
        <f>SUM(E8*1.108)</f>
        <v>117.22640000000001</v>
      </c>
      <c r="G8" s="15">
        <f>SUM(E8*1.109)</f>
        <v>117.3322</v>
      </c>
      <c r="H8" s="15">
        <f>SUM(F8*1.042)</f>
        <v>122.14990880000002</v>
      </c>
      <c r="I8" s="15">
        <f>SUM(G8*1.04)</f>
        <v>122.02548800000001</v>
      </c>
      <c r="J8" s="15">
        <f>SUM(H8*1.039)</f>
        <v>126.91375524320001</v>
      </c>
      <c r="K8" s="15">
        <f>SUM(I8*1.04)</f>
        <v>126.90650752000002</v>
      </c>
    </row>
    <row r="9" spans="1:11" ht="12.75">
      <c r="A9" s="4" t="s">
        <v>8</v>
      </c>
      <c r="B9" s="3" t="s">
        <v>6</v>
      </c>
      <c r="C9" s="15">
        <v>43.7</v>
      </c>
      <c r="D9" s="15">
        <v>46.9</v>
      </c>
      <c r="E9" s="15">
        <v>54.9</v>
      </c>
      <c r="F9" s="15">
        <f>SUM(E9*1.108)</f>
        <v>60.8292</v>
      </c>
      <c r="G9" s="15">
        <f>SUM(E9*1.109)</f>
        <v>60.8841</v>
      </c>
      <c r="H9" s="15">
        <f>SUM(F9*1.042)</f>
        <v>63.3840264</v>
      </c>
      <c r="I9" s="15">
        <f>SUM(G9*1.04)</f>
        <v>63.319463999999996</v>
      </c>
      <c r="J9" s="15">
        <f>SUM(H9*1.039)</f>
        <v>65.8560034296</v>
      </c>
      <c r="K9" s="15">
        <f>SUM(I9*1.04)</f>
        <v>65.85224256</v>
      </c>
    </row>
    <row r="10" spans="1:11" ht="12.75">
      <c r="A10" s="4" t="s">
        <v>9</v>
      </c>
      <c r="B10" s="3" t="s">
        <v>6</v>
      </c>
      <c r="C10" s="15">
        <f>SUM(C11+C12)</f>
        <v>95</v>
      </c>
      <c r="D10" s="15">
        <f aca="true" t="shared" si="0" ref="D10:K10">SUM(D11+D12)</f>
        <v>103.3</v>
      </c>
      <c r="E10" s="15">
        <f t="shared" si="0"/>
        <v>105.6</v>
      </c>
      <c r="F10" s="15">
        <f t="shared" si="0"/>
        <v>117.00480000000002</v>
      </c>
      <c r="G10" s="15">
        <f t="shared" si="0"/>
        <v>117.1104</v>
      </c>
      <c r="H10" s="15">
        <f t="shared" si="0"/>
        <v>121.91900160000003</v>
      </c>
      <c r="I10" s="15">
        <f t="shared" si="0"/>
        <v>121.79481600000001</v>
      </c>
      <c r="J10" s="15">
        <f t="shared" si="0"/>
        <v>126.67384266240002</v>
      </c>
      <c r="K10" s="15">
        <f t="shared" si="0"/>
        <v>126.66660864000002</v>
      </c>
    </row>
    <row r="11" spans="1:11" ht="21">
      <c r="A11" s="6" t="s">
        <v>10</v>
      </c>
      <c r="B11" s="3" t="s">
        <v>6</v>
      </c>
      <c r="C11" s="14">
        <v>10</v>
      </c>
      <c r="D11" s="14">
        <v>5.6</v>
      </c>
      <c r="E11" s="14">
        <v>5.6</v>
      </c>
      <c r="F11" s="15">
        <f>SUM(E11*1.108)</f>
        <v>6.2048000000000005</v>
      </c>
      <c r="G11" s="15">
        <f>SUM(E11*1.109)</f>
        <v>6.2104</v>
      </c>
      <c r="H11" s="15">
        <f>SUM(F11*1.042)</f>
        <v>6.465401600000001</v>
      </c>
      <c r="I11" s="15">
        <f>SUM(G11*1.04)</f>
        <v>6.458816000000001</v>
      </c>
      <c r="J11" s="15">
        <f>SUM(H11*1.039)</f>
        <v>6.7175522624</v>
      </c>
      <c r="K11" s="15">
        <f>SUM(I11*1.04)</f>
        <v>6.717168640000001</v>
      </c>
    </row>
    <row r="12" spans="1:11" ht="21">
      <c r="A12" s="6" t="s">
        <v>11</v>
      </c>
      <c r="B12" s="3" t="s">
        <v>6</v>
      </c>
      <c r="C12" s="14">
        <v>85</v>
      </c>
      <c r="D12" s="14">
        <v>97.7</v>
      </c>
      <c r="E12" s="14">
        <v>100</v>
      </c>
      <c r="F12" s="15">
        <f>SUM(E12*1.108)</f>
        <v>110.80000000000001</v>
      </c>
      <c r="G12" s="15">
        <f>SUM(E12*1.109)</f>
        <v>110.9</v>
      </c>
      <c r="H12" s="15">
        <f>SUM(F12*1.042)</f>
        <v>115.45360000000002</v>
      </c>
      <c r="I12" s="15">
        <f>SUM(G12*1.04)</f>
        <v>115.33600000000001</v>
      </c>
      <c r="J12" s="15">
        <f>SUM(H12*1.039)</f>
        <v>119.95629040000001</v>
      </c>
      <c r="K12" s="15">
        <f>SUM(I12*1.04)</f>
        <v>119.94944000000002</v>
      </c>
    </row>
    <row r="13" spans="1:11" ht="21">
      <c r="A13" s="4" t="s">
        <v>12</v>
      </c>
      <c r="B13" s="3" t="s">
        <v>6</v>
      </c>
      <c r="C13" s="14">
        <v>183.6</v>
      </c>
      <c r="D13" s="14">
        <v>194.7</v>
      </c>
      <c r="E13" s="14">
        <v>209.1</v>
      </c>
      <c r="F13" s="15">
        <f>SUM(E13*1.108)</f>
        <v>231.68280000000001</v>
      </c>
      <c r="G13" s="15">
        <f>SUM(E13*1.109)</f>
        <v>231.8919</v>
      </c>
      <c r="H13" s="15">
        <f>SUM(F13*1.042)</f>
        <v>241.41347760000002</v>
      </c>
      <c r="I13" s="15">
        <f>SUM(G13*1.04)</f>
        <v>241.167576</v>
      </c>
      <c r="J13" s="15">
        <f>SUM(H13*1.039)</f>
        <v>250.8286032264</v>
      </c>
      <c r="K13" s="15">
        <f>SUM(I13*1.04)</f>
        <v>250.81427904</v>
      </c>
    </row>
    <row r="14" spans="1:11" ht="52.5" customHeight="1">
      <c r="A14" s="4" t="s">
        <v>13</v>
      </c>
      <c r="B14" s="3" t="s">
        <v>6</v>
      </c>
      <c r="C14" s="14">
        <f>SUM(C16+C17)</f>
        <v>45.6</v>
      </c>
      <c r="D14" s="14">
        <f aca="true" t="shared" si="1" ref="D14:K14">SUM(D16+D17)</f>
        <v>49.5</v>
      </c>
      <c r="E14" s="14">
        <f t="shared" si="1"/>
        <v>52.599999999999994</v>
      </c>
      <c r="F14" s="14">
        <f t="shared" si="1"/>
        <v>58.2808</v>
      </c>
      <c r="G14" s="14">
        <f t="shared" si="1"/>
        <v>58.3334</v>
      </c>
      <c r="H14" s="14">
        <f t="shared" si="1"/>
        <v>60.7285936</v>
      </c>
      <c r="I14" s="14">
        <f t="shared" si="1"/>
        <v>60.666736</v>
      </c>
      <c r="J14" s="14">
        <f t="shared" si="1"/>
        <v>63.09700875039999</v>
      </c>
      <c r="K14" s="14">
        <f t="shared" si="1"/>
        <v>63.09340544</v>
      </c>
    </row>
    <row r="15" spans="1:11" ht="12.75">
      <c r="A15" s="6" t="s">
        <v>14</v>
      </c>
      <c r="B15" s="3"/>
      <c r="C15" s="14"/>
      <c r="D15" s="14"/>
      <c r="E15" s="14"/>
      <c r="F15" s="15"/>
      <c r="G15" s="15"/>
      <c r="H15" s="15"/>
      <c r="I15" s="15"/>
      <c r="J15" s="15"/>
      <c r="K15" s="15"/>
    </row>
    <row r="16" spans="1:11" ht="21">
      <c r="A16" s="6" t="s">
        <v>15</v>
      </c>
      <c r="B16" s="3" t="s">
        <v>6</v>
      </c>
      <c r="C16" s="14">
        <v>37</v>
      </c>
      <c r="D16" s="14">
        <v>40</v>
      </c>
      <c r="E16" s="14">
        <v>42.9</v>
      </c>
      <c r="F16" s="15">
        <f>SUM(E16*1.108)</f>
        <v>47.5332</v>
      </c>
      <c r="G16" s="15">
        <f>SUM(E16*1.109)</f>
        <v>47.5761</v>
      </c>
      <c r="H16" s="15">
        <f>SUM(F16*1.042)</f>
        <v>49.5295944</v>
      </c>
      <c r="I16" s="15">
        <f>SUM(G16*1.04)</f>
        <v>49.479144</v>
      </c>
      <c r="J16" s="15">
        <f>SUM(H16*1.039)</f>
        <v>51.461248581599996</v>
      </c>
      <c r="K16" s="15">
        <f>SUM(I16*1.04)</f>
        <v>51.45830976</v>
      </c>
    </row>
    <row r="17" spans="1:11" ht="12.75">
      <c r="A17" s="6" t="s">
        <v>16</v>
      </c>
      <c r="B17" s="3" t="s">
        <v>6</v>
      </c>
      <c r="C17" s="14">
        <v>8.6</v>
      </c>
      <c r="D17" s="14">
        <v>9.5</v>
      </c>
      <c r="E17" s="14">
        <v>9.7</v>
      </c>
      <c r="F17" s="15">
        <f>SUM(E17*1.108)</f>
        <v>10.7476</v>
      </c>
      <c r="G17" s="15">
        <f>SUM(E17*1.109)</f>
        <v>10.757299999999999</v>
      </c>
      <c r="H17" s="15">
        <f>SUM(F17*1.042)</f>
        <v>11.198999200000001</v>
      </c>
      <c r="I17" s="15">
        <f>SUM(G17*1.04)</f>
        <v>11.187591999999999</v>
      </c>
      <c r="J17" s="15">
        <f>SUM(H17*1.039)</f>
        <v>11.635760168800001</v>
      </c>
      <c r="K17" s="15">
        <f>SUM(I17*1.04)</f>
        <v>11.63509568</v>
      </c>
    </row>
    <row r="18" spans="1:11" ht="12.75">
      <c r="A18" s="4" t="s">
        <v>17</v>
      </c>
      <c r="B18" s="3" t="s">
        <v>6</v>
      </c>
      <c r="C18" s="15">
        <v>22</v>
      </c>
      <c r="D18" s="15">
        <v>46.2</v>
      </c>
      <c r="E18" s="15">
        <v>48.3</v>
      </c>
      <c r="F18" s="15">
        <f>SUM(E18*1.108)</f>
        <v>53.516400000000004</v>
      </c>
      <c r="G18" s="15">
        <f>SUM(E18*1.109)</f>
        <v>53.564699999999995</v>
      </c>
      <c r="H18" s="15">
        <f>SUM(F18*1.042)</f>
        <v>55.7640888</v>
      </c>
      <c r="I18" s="15">
        <f>SUM(G18*1.04)</f>
        <v>55.707288</v>
      </c>
      <c r="J18" s="15">
        <f>SUM(H18*1.039)</f>
        <v>57.9388882632</v>
      </c>
      <c r="K18" s="15">
        <f>SUM(I18*1.04)</f>
        <v>57.93557952</v>
      </c>
    </row>
    <row r="19" spans="1:11" ht="12.75">
      <c r="A19" s="4" t="s">
        <v>18</v>
      </c>
      <c r="B19" s="3" t="s">
        <v>6</v>
      </c>
      <c r="C19" s="15">
        <v>82</v>
      </c>
      <c r="D19" s="15">
        <v>105.7</v>
      </c>
      <c r="E19" s="15">
        <v>30.6</v>
      </c>
      <c r="F19" s="15">
        <f>SUM(E19*1.108)</f>
        <v>33.9048</v>
      </c>
      <c r="G19" s="15">
        <f>SUM(E19*1.109)</f>
        <v>33.9354</v>
      </c>
      <c r="H19" s="15">
        <f>SUM(F19*1.042)</f>
        <v>35.328801600000006</v>
      </c>
      <c r="I19" s="15">
        <f>SUM(G19*1.04)</f>
        <v>35.292816</v>
      </c>
      <c r="J19" s="15">
        <f>SUM(H19*1.039)</f>
        <v>36.706624862400005</v>
      </c>
      <c r="K19" s="15">
        <f>SUM(I19*1.04)</f>
        <v>36.70452864000001</v>
      </c>
    </row>
    <row r="20" spans="1:11" ht="42" customHeight="1">
      <c r="A20" s="4" t="s">
        <v>19</v>
      </c>
      <c r="B20" s="3" t="s">
        <v>6</v>
      </c>
      <c r="C20" s="15">
        <v>0.1</v>
      </c>
      <c r="D20" s="15">
        <v>0.04</v>
      </c>
      <c r="E20" s="15">
        <v>0.04</v>
      </c>
      <c r="F20" s="15">
        <f>SUM(E20*1.108)</f>
        <v>0.044320000000000005</v>
      </c>
      <c r="G20" s="15">
        <f>SUM(E20*1.109)</f>
        <v>0.044360000000000004</v>
      </c>
      <c r="H20" s="15">
        <f>SUM(F20*1.042)</f>
        <v>0.046181440000000004</v>
      </c>
      <c r="I20" s="15">
        <f>SUM(G20*1.04)</f>
        <v>0.046134400000000006</v>
      </c>
      <c r="J20" s="15">
        <f>SUM(H20*1.039)</f>
        <v>0.04798251616</v>
      </c>
      <c r="K20" s="15">
        <f>SUM(I20*1.04)</f>
        <v>0.04797977600000001</v>
      </c>
    </row>
    <row r="21" spans="1:11" ht="12.75">
      <c r="A21" s="4" t="s">
        <v>14</v>
      </c>
      <c r="B21" s="3"/>
      <c r="C21" s="14"/>
      <c r="D21" s="14"/>
      <c r="E21" s="14"/>
      <c r="F21" s="15"/>
      <c r="G21" s="15"/>
      <c r="H21" s="15"/>
      <c r="I21" s="15"/>
      <c r="J21" s="15"/>
      <c r="K21" s="15"/>
    </row>
    <row r="22" spans="1:11" ht="21">
      <c r="A22" s="6" t="s">
        <v>20</v>
      </c>
      <c r="B22" s="3" t="s">
        <v>6</v>
      </c>
      <c r="C22" s="14">
        <v>0.1</v>
      </c>
      <c r="D22" s="14">
        <v>0.04</v>
      </c>
      <c r="E22" s="14">
        <v>0.04</v>
      </c>
      <c r="F22" s="15">
        <f>SUM(E22*1.108)</f>
        <v>0.044320000000000005</v>
      </c>
      <c r="G22" s="15">
        <f>SUM(E22*1.109)</f>
        <v>0.044360000000000004</v>
      </c>
      <c r="H22" s="15">
        <f>SUM(F22*1.042)</f>
        <v>0.046181440000000004</v>
      </c>
      <c r="I22" s="15">
        <f>SUM(G22*1.04)</f>
        <v>0.046134400000000006</v>
      </c>
      <c r="J22" s="15">
        <f>SUM(H22*1.039)</f>
        <v>0.04798251616</v>
      </c>
      <c r="K22" s="15">
        <f>SUM(I22*1.04)</f>
        <v>0.04797977600000001</v>
      </c>
    </row>
    <row r="23" spans="1:11" ht="21" customHeight="1">
      <c r="A23" s="4" t="s">
        <v>21</v>
      </c>
      <c r="B23" s="3" t="s">
        <v>6</v>
      </c>
      <c r="C23" s="15">
        <v>1.8</v>
      </c>
      <c r="D23" s="15">
        <v>2</v>
      </c>
      <c r="E23" s="15">
        <v>2</v>
      </c>
      <c r="F23" s="15">
        <f>SUM(E23*1.108)</f>
        <v>2.216</v>
      </c>
      <c r="G23" s="15">
        <f>SUM(E23*1.109)</f>
        <v>2.218</v>
      </c>
      <c r="H23" s="15">
        <f>SUM(F23*1.042)</f>
        <v>2.3090720000000005</v>
      </c>
      <c r="I23" s="15">
        <f>SUM(G23*1.04)</f>
        <v>2.30672</v>
      </c>
      <c r="J23" s="15">
        <f>SUM(H23*1.039)</f>
        <v>2.3991258080000004</v>
      </c>
      <c r="K23" s="15">
        <f>SUM(I23*1.04)</f>
        <v>2.3989888</v>
      </c>
    </row>
    <row r="24" spans="1:11" ht="12.75">
      <c r="A24" s="4" t="s">
        <v>22</v>
      </c>
      <c r="B24" s="3" t="s">
        <v>6</v>
      </c>
      <c r="C24" s="15">
        <v>25.4</v>
      </c>
      <c r="D24" s="15">
        <v>37.3</v>
      </c>
      <c r="E24" s="15">
        <v>39.6</v>
      </c>
      <c r="F24" s="15">
        <f>SUM(E24*1.108)</f>
        <v>43.8768</v>
      </c>
      <c r="G24" s="15">
        <f>SUM(E24*1.109)</f>
        <v>43.9164</v>
      </c>
      <c r="H24" s="15">
        <f>SUM(F24*1.042)</f>
        <v>45.71962560000001</v>
      </c>
      <c r="I24" s="15">
        <f>SUM(G24*1.04)</f>
        <v>45.673056</v>
      </c>
      <c r="J24" s="15">
        <f>SUM(H24*1.039)</f>
        <v>47.502690998400006</v>
      </c>
      <c r="K24" s="15">
        <f>SUM(I24*1.04)</f>
        <v>47.499978240000004</v>
      </c>
    </row>
    <row r="25" spans="1:11" ht="12.75">
      <c r="A25" s="4" t="s">
        <v>23</v>
      </c>
      <c r="B25" s="3" t="s">
        <v>6</v>
      </c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2.75">
      <c r="A26" s="7" t="s">
        <v>24</v>
      </c>
      <c r="B26" s="3" t="s">
        <v>6</v>
      </c>
      <c r="C26" s="15">
        <f>C7+C9+C10+C13+C14+C18+C19+C20+C23+C24+C25</f>
        <v>603.3</v>
      </c>
      <c r="D26" s="15">
        <f>D7+D9+D10+D13+D14+D18+D19+D20+D23+D24+D25</f>
        <v>739.74</v>
      </c>
      <c r="E26" s="15">
        <f aca="true" t="shared" si="2" ref="E26:K26">E7+E9+E10+E13+E14+E18+E19+E20+E23+E24+E25</f>
        <v>724.4399999999999</v>
      </c>
      <c r="F26" s="15">
        <f t="shared" si="2"/>
        <v>802.67952</v>
      </c>
      <c r="G26" s="15">
        <f t="shared" si="2"/>
        <v>803.4039599999998</v>
      </c>
      <c r="H26" s="15">
        <f t="shared" si="2"/>
        <v>836.3920598400001</v>
      </c>
      <c r="I26" s="15">
        <f t="shared" si="2"/>
        <v>835.5401184</v>
      </c>
      <c r="J26" s="15">
        <f t="shared" si="2"/>
        <v>869.01135017376</v>
      </c>
      <c r="K26" s="15">
        <f t="shared" si="2"/>
        <v>868.961723136</v>
      </c>
    </row>
    <row r="27" spans="1:11" ht="42" customHeight="1">
      <c r="A27" s="4" t="s">
        <v>25</v>
      </c>
      <c r="B27" s="3" t="s">
        <v>6</v>
      </c>
      <c r="C27" s="15">
        <f>C28-C31</f>
        <v>-981.3</v>
      </c>
      <c r="D27" s="15">
        <f aca="true" t="shared" si="3" ref="D27:K27">D28-D31</f>
        <v>-898.8</v>
      </c>
      <c r="E27" s="15">
        <f t="shared" si="3"/>
        <v>-1411.4999999999998</v>
      </c>
      <c r="F27" s="15">
        <f t="shared" si="3"/>
        <v>-1563.942</v>
      </c>
      <c r="G27" s="15">
        <f t="shared" si="3"/>
        <v>-1565.3535</v>
      </c>
      <c r="H27" s="15">
        <f t="shared" si="3"/>
        <v>-1629.6275640000001</v>
      </c>
      <c r="I27" s="15">
        <f t="shared" si="3"/>
        <v>-1627.96764</v>
      </c>
      <c r="J27" s="15">
        <f t="shared" si="3"/>
        <v>-1693.183038996</v>
      </c>
      <c r="K27" s="15">
        <f t="shared" si="3"/>
        <v>-1693.0863455999997</v>
      </c>
    </row>
    <row r="28" spans="1:11" ht="42" customHeight="1">
      <c r="A28" s="4" t="s">
        <v>26</v>
      </c>
      <c r="B28" s="3" t="s">
        <v>6</v>
      </c>
      <c r="C28" s="15">
        <f>C29+C30</f>
        <v>300.20000000000005</v>
      </c>
      <c r="D28" s="15">
        <f aca="true" t="shared" si="4" ref="D28:K28">D29+D30</f>
        <v>310.79999999999995</v>
      </c>
      <c r="E28" s="15">
        <f t="shared" si="4"/>
        <v>282.7</v>
      </c>
      <c r="F28" s="15">
        <f t="shared" si="4"/>
        <v>313.23160000000007</v>
      </c>
      <c r="G28" s="15">
        <f t="shared" si="4"/>
        <v>313.5143</v>
      </c>
      <c r="H28" s="15">
        <f t="shared" si="4"/>
        <v>326.3873272000001</v>
      </c>
      <c r="I28" s="15">
        <f t="shared" si="4"/>
        <v>326.054872</v>
      </c>
      <c r="J28" s="15">
        <f t="shared" si="4"/>
        <v>339.1164329608</v>
      </c>
      <c r="K28" s="15">
        <f t="shared" si="4"/>
        <v>339.09706688</v>
      </c>
    </row>
    <row r="29" spans="1:11" ht="21" customHeight="1">
      <c r="A29" s="6" t="s">
        <v>27</v>
      </c>
      <c r="B29" s="3" t="s">
        <v>6</v>
      </c>
      <c r="C29" s="14">
        <v>131.3</v>
      </c>
      <c r="D29" s="14">
        <v>131.7</v>
      </c>
      <c r="E29" s="14">
        <v>90.3</v>
      </c>
      <c r="F29" s="15">
        <f>SUM(E29*1.108)</f>
        <v>100.0524</v>
      </c>
      <c r="G29" s="15">
        <f>SUM(E29*1.109)</f>
        <v>100.14269999999999</v>
      </c>
      <c r="H29" s="15">
        <f>SUM(F29*1.042)</f>
        <v>104.2546008</v>
      </c>
      <c r="I29" s="15">
        <f>SUM(G29*1.04)</f>
        <v>104.14840799999999</v>
      </c>
      <c r="J29" s="15">
        <f>SUM(H29*1.039)</f>
        <v>108.3205302312</v>
      </c>
      <c r="K29" s="15">
        <f>SUM(I29*1.04)</f>
        <v>108.31434431999999</v>
      </c>
    </row>
    <row r="30" spans="1:11" ht="63" customHeight="1">
      <c r="A30" s="6" t="s">
        <v>28</v>
      </c>
      <c r="B30" s="3" t="s">
        <v>6</v>
      </c>
      <c r="C30" s="14">
        <v>168.9</v>
      </c>
      <c r="D30" s="14">
        <v>179.1</v>
      </c>
      <c r="E30" s="14">
        <v>192.4</v>
      </c>
      <c r="F30" s="15">
        <f>SUM(E30*1.108)</f>
        <v>213.17920000000004</v>
      </c>
      <c r="G30" s="15">
        <f>SUM(E30*1.109)</f>
        <v>213.3716</v>
      </c>
      <c r="H30" s="15">
        <f>SUM(F30*1.042)</f>
        <v>222.13272640000005</v>
      </c>
      <c r="I30" s="15">
        <f>SUM(G30*1.04)</f>
        <v>221.906464</v>
      </c>
      <c r="J30" s="15">
        <f>SUM(H30*1.039)</f>
        <v>230.79590272960004</v>
      </c>
      <c r="K30" s="15">
        <f>SUM(I30*1.04)</f>
        <v>230.78272256</v>
      </c>
    </row>
    <row r="31" spans="1:11" ht="31.5" customHeight="1">
      <c r="A31" s="4" t="s">
        <v>29</v>
      </c>
      <c r="B31" s="3" t="s">
        <v>6</v>
      </c>
      <c r="C31" s="15">
        <f>C32+C33</f>
        <v>1281.5</v>
      </c>
      <c r="D31" s="15">
        <f aca="true" t="shared" si="5" ref="D31:K31">D32+D33</f>
        <v>1209.6</v>
      </c>
      <c r="E31" s="15">
        <f t="shared" si="5"/>
        <v>1694.1999999999998</v>
      </c>
      <c r="F31" s="15">
        <f t="shared" si="5"/>
        <v>1877.1736</v>
      </c>
      <c r="G31" s="15">
        <f t="shared" si="5"/>
        <v>1878.8678</v>
      </c>
      <c r="H31" s="15">
        <f t="shared" si="5"/>
        <v>1956.0148912000002</v>
      </c>
      <c r="I31" s="15">
        <f t="shared" si="5"/>
        <v>1954.022512</v>
      </c>
      <c r="J31" s="15">
        <f t="shared" si="5"/>
        <v>2032.2994719568</v>
      </c>
      <c r="K31" s="15">
        <f t="shared" si="5"/>
        <v>2032.1834124799998</v>
      </c>
    </row>
    <row r="32" spans="1:11" ht="21" customHeight="1">
      <c r="A32" s="6" t="s">
        <v>30</v>
      </c>
      <c r="B32" s="3" t="s">
        <v>6</v>
      </c>
      <c r="C32" s="14">
        <v>545.6</v>
      </c>
      <c r="D32" s="14">
        <v>429.4</v>
      </c>
      <c r="E32" s="14">
        <v>878.4</v>
      </c>
      <c r="F32" s="15">
        <f>SUM(E32*1.108)</f>
        <v>973.2672</v>
      </c>
      <c r="G32" s="15">
        <f>SUM(E32*1.109)</f>
        <v>974.1456</v>
      </c>
      <c r="H32" s="15">
        <f>SUM(F32*1.042)</f>
        <v>1014.1444224</v>
      </c>
      <c r="I32" s="15">
        <f>SUM(G32*1.04)</f>
        <v>1013.1114239999999</v>
      </c>
      <c r="J32" s="15">
        <f>SUM(H32*1.039)</f>
        <v>1053.6960548736</v>
      </c>
      <c r="K32" s="15">
        <f>SUM(I32*1.04)</f>
        <v>1053.63588096</v>
      </c>
    </row>
    <row r="33" spans="1:11" ht="31.5" customHeight="1">
      <c r="A33" s="6" t="s">
        <v>31</v>
      </c>
      <c r="B33" s="3" t="s">
        <v>6</v>
      </c>
      <c r="C33" s="14">
        <v>735.9</v>
      </c>
      <c r="D33" s="14">
        <v>780.2</v>
      </c>
      <c r="E33" s="14">
        <v>815.8</v>
      </c>
      <c r="F33" s="15">
        <f>SUM(E33*1.108)</f>
        <v>903.9064000000001</v>
      </c>
      <c r="G33" s="15">
        <f>SUM(E33*1.109)</f>
        <v>904.7221999999999</v>
      </c>
      <c r="H33" s="15">
        <f>SUM(F33*1.042)</f>
        <v>941.8704688000001</v>
      </c>
      <c r="I33" s="15">
        <f>SUM(G33*1.04)</f>
        <v>940.911088</v>
      </c>
      <c r="J33" s="15">
        <f>SUM(H33*1.039)</f>
        <v>978.6034170832</v>
      </c>
      <c r="K33" s="15">
        <f>SUM(I33*1.04)</f>
        <v>978.54753152</v>
      </c>
    </row>
    <row r="34" spans="1:11" ht="12.75">
      <c r="A34" s="8" t="s">
        <v>32</v>
      </c>
      <c r="B34" s="17" t="s">
        <v>6</v>
      </c>
      <c r="C34" s="18">
        <f>C26-C28+C31</f>
        <v>1584.6</v>
      </c>
      <c r="D34" s="18">
        <f aca="true" t="shared" si="6" ref="D34:K34">D26-D28+D31</f>
        <v>1638.54</v>
      </c>
      <c r="E34" s="18">
        <f t="shared" si="6"/>
        <v>2135.9399999999996</v>
      </c>
      <c r="F34" s="18">
        <f t="shared" si="6"/>
        <v>2366.62152</v>
      </c>
      <c r="G34" s="18">
        <f t="shared" si="6"/>
        <v>2368.75746</v>
      </c>
      <c r="H34" s="18">
        <f t="shared" si="6"/>
        <v>2466.0196238400003</v>
      </c>
      <c r="I34" s="18">
        <f t="shared" si="6"/>
        <v>2463.5077584</v>
      </c>
      <c r="J34" s="18">
        <f t="shared" si="6"/>
        <v>2562.19438916976</v>
      </c>
      <c r="K34" s="18">
        <f t="shared" si="6"/>
        <v>2562.0480687359995</v>
      </c>
    </row>
    <row r="35" spans="1:11" ht="12.75">
      <c r="A35" s="2" t="s">
        <v>33</v>
      </c>
      <c r="B35" s="3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42" customHeight="1">
      <c r="A36" s="4" t="s">
        <v>61</v>
      </c>
      <c r="B36" s="3" t="s">
        <v>6</v>
      </c>
      <c r="C36" s="15">
        <v>169.1</v>
      </c>
      <c r="D36" s="15">
        <v>181.6</v>
      </c>
      <c r="E36" s="15">
        <v>212.5</v>
      </c>
      <c r="F36" s="15">
        <f>SUM(E36*1.108)</f>
        <v>235.45000000000002</v>
      </c>
      <c r="G36" s="15">
        <f>SUM(E36*1.109)</f>
        <v>235.6625</v>
      </c>
      <c r="H36" s="15">
        <f>SUM(F36*1.042)</f>
        <v>245.33890000000002</v>
      </c>
      <c r="I36" s="15">
        <f>SUM(G36*1.04)</f>
        <v>245.089</v>
      </c>
      <c r="J36" s="15">
        <f>SUM(H36*1.039)</f>
        <v>254.9071171</v>
      </c>
      <c r="K36" s="15">
        <f>SUM(I36*1.04)</f>
        <v>254.89256</v>
      </c>
    </row>
    <row r="37" spans="1:11" ht="12.75">
      <c r="A37" s="4" t="s">
        <v>14</v>
      </c>
      <c r="B37" s="3"/>
      <c r="C37" s="14"/>
      <c r="D37" s="14"/>
      <c r="E37" s="14"/>
      <c r="F37" s="14"/>
      <c r="G37" s="14"/>
      <c r="H37" s="15"/>
      <c r="I37" s="15"/>
      <c r="J37" s="15"/>
      <c r="K37" s="15"/>
    </row>
    <row r="38" spans="1:11" ht="12.75">
      <c r="A38" s="6" t="s">
        <v>34</v>
      </c>
      <c r="B38" s="3" t="s">
        <v>6</v>
      </c>
      <c r="C38" s="14">
        <v>157</v>
      </c>
      <c r="D38" s="14">
        <v>168.6</v>
      </c>
      <c r="E38" s="15">
        <v>197.3</v>
      </c>
      <c r="F38" s="15">
        <f>SUM(E38*1.108)</f>
        <v>218.60840000000002</v>
      </c>
      <c r="G38" s="15">
        <f>SUM(E38*1.109)</f>
        <v>218.8057</v>
      </c>
      <c r="H38" s="15">
        <f>SUM(F38*1.042)</f>
        <v>227.78995280000004</v>
      </c>
      <c r="I38" s="15">
        <f>SUM(G38*1.04)</f>
        <v>227.557928</v>
      </c>
      <c r="J38" s="15">
        <f>SUM(H38*1.039)</f>
        <v>236.67376095920002</v>
      </c>
      <c r="K38" s="15">
        <f>SUM(I38*1.04)</f>
        <v>236.66024512</v>
      </c>
    </row>
    <row r="39" spans="1:11" ht="31.5" customHeight="1">
      <c r="A39" s="4" t="s">
        <v>35</v>
      </c>
      <c r="B39" s="3" t="s">
        <v>6</v>
      </c>
      <c r="C39" s="14">
        <f>C41+C42</f>
        <v>63.260000000000005</v>
      </c>
      <c r="D39" s="14">
        <f aca="true" t="shared" si="7" ref="D39:K39">D41+D42</f>
        <v>67.9</v>
      </c>
      <c r="E39" s="14">
        <f t="shared" si="7"/>
        <v>83.39999999999999</v>
      </c>
      <c r="F39" s="14">
        <f t="shared" si="7"/>
        <v>92.4072</v>
      </c>
      <c r="G39" s="14">
        <f t="shared" si="7"/>
        <v>92.4906</v>
      </c>
      <c r="H39" s="14">
        <f t="shared" si="7"/>
        <v>96.2883024</v>
      </c>
      <c r="I39" s="14">
        <f t="shared" si="7"/>
        <v>96.190224</v>
      </c>
      <c r="J39" s="14">
        <f t="shared" si="7"/>
        <v>100.04354619360001</v>
      </c>
      <c r="K39" s="14">
        <f t="shared" si="7"/>
        <v>100.03783296</v>
      </c>
    </row>
    <row r="40" spans="1:11" ht="12.75">
      <c r="A40" s="4" t="s">
        <v>36</v>
      </c>
      <c r="B40" s="3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31.5" customHeight="1">
      <c r="A41" s="6" t="s">
        <v>37</v>
      </c>
      <c r="B41" s="3" t="s">
        <v>6</v>
      </c>
      <c r="C41" s="15">
        <v>45.71</v>
      </c>
      <c r="D41" s="15">
        <v>49.1</v>
      </c>
      <c r="E41" s="15">
        <v>73.1</v>
      </c>
      <c r="F41" s="15">
        <f>SUM(E41*1.108)</f>
        <v>80.9948</v>
      </c>
      <c r="G41" s="15">
        <f>SUM(E41*1.109)</f>
        <v>81.0679</v>
      </c>
      <c r="H41" s="15">
        <f>SUM(F41*1.042)</f>
        <v>84.3965816</v>
      </c>
      <c r="I41" s="15">
        <f>SUM(G41*1.04)</f>
        <v>84.310616</v>
      </c>
      <c r="J41" s="15">
        <f>SUM(H41*1.039)</f>
        <v>87.6880482824</v>
      </c>
      <c r="K41" s="15">
        <f>SUM(I41*1.04)</f>
        <v>87.68304064</v>
      </c>
    </row>
    <row r="42" spans="1:11" ht="21">
      <c r="A42" s="6" t="s">
        <v>38</v>
      </c>
      <c r="B42" s="3" t="s">
        <v>6</v>
      </c>
      <c r="C42" s="14">
        <v>17.55</v>
      </c>
      <c r="D42" s="14">
        <v>18.8</v>
      </c>
      <c r="E42" s="14">
        <v>10.3</v>
      </c>
      <c r="F42" s="15">
        <f>SUM(E42*1.108)</f>
        <v>11.412400000000002</v>
      </c>
      <c r="G42" s="15">
        <f>SUM(E42*1.109)</f>
        <v>11.4227</v>
      </c>
      <c r="H42" s="15">
        <f>SUM(F42*1.042)</f>
        <v>11.891720800000002</v>
      </c>
      <c r="I42" s="15">
        <f>SUM(G42*1.04)</f>
        <v>11.879608000000001</v>
      </c>
      <c r="J42" s="15">
        <f>SUM(H42*1.039)</f>
        <v>12.3554979112</v>
      </c>
      <c r="K42" s="15">
        <f>SUM(I42*1.04)</f>
        <v>12.354792320000001</v>
      </c>
    </row>
    <row r="43" spans="1:11" ht="21">
      <c r="A43" s="4" t="s">
        <v>39</v>
      </c>
      <c r="B43" s="3" t="s">
        <v>6</v>
      </c>
      <c r="C43" s="14">
        <v>89</v>
      </c>
      <c r="D43" s="14">
        <v>88.9</v>
      </c>
      <c r="E43" s="14">
        <v>80</v>
      </c>
      <c r="F43" s="15">
        <f>SUM(E43*1.108)</f>
        <v>88.64000000000001</v>
      </c>
      <c r="G43" s="15">
        <f>SUM(E43*1.109)</f>
        <v>88.72</v>
      </c>
      <c r="H43" s="15">
        <f>SUM(F43*1.042)</f>
        <v>92.36288000000002</v>
      </c>
      <c r="I43" s="15">
        <f>SUM(G43*1.04)</f>
        <v>92.2688</v>
      </c>
      <c r="J43" s="15">
        <f>SUM(H43*1.039)</f>
        <v>95.96503232</v>
      </c>
      <c r="K43" s="15">
        <f>SUM(I43*1.04)</f>
        <v>95.959552</v>
      </c>
    </row>
    <row r="44" spans="1:11" ht="31.5">
      <c r="A44" s="6" t="s">
        <v>40</v>
      </c>
      <c r="B44" s="3" t="s">
        <v>6</v>
      </c>
      <c r="C44" s="14"/>
      <c r="D44" s="14">
        <v>0.02</v>
      </c>
      <c r="E44" s="14">
        <v>0.02</v>
      </c>
      <c r="F44" s="15">
        <f>SUM(E44*1.108)</f>
        <v>0.022160000000000003</v>
      </c>
      <c r="G44" s="15">
        <f>SUM(E44*1.109)</f>
        <v>0.022180000000000002</v>
      </c>
      <c r="H44" s="15">
        <f>SUM(F44*1.042)</f>
        <v>0.023090720000000002</v>
      </c>
      <c r="I44" s="15">
        <f>SUM(G44*1.04)</f>
        <v>0.023067200000000003</v>
      </c>
      <c r="J44" s="15">
        <f>SUM(H44*1.039)</f>
        <v>0.02399125808</v>
      </c>
      <c r="K44" s="15">
        <f>SUM(I44*1.04)</f>
        <v>0.023989888000000004</v>
      </c>
    </row>
    <row r="45" spans="1:11" ht="21">
      <c r="A45" s="6" t="s">
        <v>41</v>
      </c>
      <c r="B45" s="3" t="s">
        <v>6</v>
      </c>
      <c r="C45" s="14"/>
      <c r="D45" s="14"/>
      <c r="E45" s="14"/>
      <c r="F45" s="15"/>
      <c r="G45" s="15"/>
      <c r="H45" s="15"/>
      <c r="I45" s="15"/>
      <c r="J45" s="15"/>
      <c r="K45" s="15"/>
    </row>
    <row r="46" spans="1:11" ht="12.75">
      <c r="A46" s="4" t="s">
        <v>42</v>
      </c>
      <c r="B46" s="3" t="s">
        <v>6</v>
      </c>
      <c r="C46" s="14">
        <v>1.4</v>
      </c>
      <c r="D46" s="14">
        <v>1.5</v>
      </c>
      <c r="E46" s="14">
        <v>1.5</v>
      </c>
      <c r="F46" s="15">
        <f>SUM(E46*1.108)</f>
        <v>1.6620000000000001</v>
      </c>
      <c r="G46" s="15">
        <f>SUM(E46*1.109)</f>
        <v>1.6635</v>
      </c>
      <c r="H46" s="15">
        <f>SUM(F46*1.042)</f>
        <v>1.7318040000000001</v>
      </c>
      <c r="I46" s="15">
        <f>SUM(G46*1.04)</f>
        <v>1.73004</v>
      </c>
      <c r="J46" s="15">
        <f>SUM(H46*1.039)</f>
        <v>1.799344356</v>
      </c>
      <c r="K46" s="15">
        <f>SUM(I46*1.04)</f>
        <v>1.7992416</v>
      </c>
    </row>
    <row r="47" spans="1:11" ht="42" customHeight="1">
      <c r="A47" s="4" t="s">
        <v>43</v>
      </c>
      <c r="B47" s="3" t="s">
        <v>6</v>
      </c>
      <c r="C47" s="14">
        <v>2</v>
      </c>
      <c r="D47" s="14">
        <v>2.2</v>
      </c>
      <c r="E47" s="14">
        <v>2</v>
      </c>
      <c r="F47" s="15">
        <f>SUM(E47*1.108)</f>
        <v>2.216</v>
      </c>
      <c r="G47" s="15">
        <f>SUM(E47*1.109)</f>
        <v>2.218</v>
      </c>
      <c r="H47" s="15">
        <f>SUM(F47*1.042)</f>
        <v>2.3090720000000005</v>
      </c>
      <c r="I47" s="15">
        <f>SUM(G47*1.04)</f>
        <v>2.30672</v>
      </c>
      <c r="J47" s="15">
        <f>SUM(H47*1.039)</f>
        <v>2.3991258080000004</v>
      </c>
      <c r="K47" s="15">
        <f>SUM(I47*1.04)</f>
        <v>2.3989888</v>
      </c>
    </row>
    <row r="48" spans="1:11" ht="12.75">
      <c r="A48" s="4" t="s">
        <v>44</v>
      </c>
      <c r="B48" s="3" t="s">
        <v>6</v>
      </c>
      <c r="C48" s="14">
        <v>32.6</v>
      </c>
      <c r="D48" s="14">
        <v>11.3</v>
      </c>
      <c r="E48" s="14">
        <v>41.7</v>
      </c>
      <c r="F48" s="15">
        <f>SUM(E48*1.108)</f>
        <v>46.20360000000001</v>
      </c>
      <c r="G48" s="15">
        <f>SUM(E48*1.109)</f>
        <v>46.2453</v>
      </c>
      <c r="H48" s="15">
        <f>SUM(F48*1.042)</f>
        <v>48.14415120000001</v>
      </c>
      <c r="I48" s="15">
        <f>SUM(G48*1.04)</f>
        <v>48.095112</v>
      </c>
      <c r="J48" s="15">
        <f>SUM(H48*1.039)</f>
        <v>50.021773096800004</v>
      </c>
      <c r="K48" s="15">
        <f>SUM(I48*1.04)</f>
        <v>50.01891648</v>
      </c>
    </row>
    <row r="49" spans="1:11" ht="21">
      <c r="A49" s="4" t="s">
        <v>45</v>
      </c>
      <c r="B49" s="3" t="s">
        <v>6</v>
      </c>
      <c r="C49" s="14">
        <v>22.2</v>
      </c>
      <c r="D49" s="14">
        <v>20</v>
      </c>
      <c r="E49" s="14">
        <v>63.5</v>
      </c>
      <c r="F49" s="15">
        <f>SUM(E49*1.108)</f>
        <v>70.358</v>
      </c>
      <c r="G49" s="15">
        <f>SUM(E49*1.109)</f>
        <v>70.4215</v>
      </c>
      <c r="H49" s="15">
        <f>SUM(F49*1.042)</f>
        <v>73.31303600000001</v>
      </c>
      <c r="I49" s="15">
        <f>SUM(G49*1.04)</f>
        <v>73.23836</v>
      </c>
      <c r="J49" s="15">
        <f>SUM(H49*1.039)</f>
        <v>76.17224440400001</v>
      </c>
      <c r="K49" s="15">
        <f>SUM(I49*1.04)</f>
        <v>76.16789440000001</v>
      </c>
    </row>
    <row r="50" spans="1:11" ht="21" customHeight="1">
      <c r="A50" s="4" t="s">
        <v>46</v>
      </c>
      <c r="B50" s="3" t="s">
        <v>6</v>
      </c>
      <c r="C50" s="14"/>
      <c r="D50" s="14"/>
      <c r="E50" s="14"/>
      <c r="F50" s="15"/>
      <c r="G50" s="15"/>
      <c r="H50" s="15"/>
      <c r="I50" s="15"/>
      <c r="J50" s="15"/>
      <c r="K50" s="15"/>
    </row>
    <row r="51" spans="1:11" ht="21">
      <c r="A51" s="4" t="s">
        <v>47</v>
      </c>
      <c r="B51" s="3" t="s">
        <v>6</v>
      </c>
      <c r="C51" s="14">
        <f>C53+C54+C55+C56</f>
        <v>1198.51</v>
      </c>
      <c r="D51" s="14">
        <f aca="true" t="shared" si="8" ref="D51:K51">D53+D54+D55+D56</f>
        <v>1257.92</v>
      </c>
      <c r="E51" s="14">
        <f t="shared" si="8"/>
        <v>1642.89</v>
      </c>
      <c r="F51" s="14">
        <f t="shared" si="8"/>
        <v>1820.3221200000003</v>
      </c>
      <c r="G51" s="14">
        <f t="shared" si="8"/>
        <v>1821.9650100000001</v>
      </c>
      <c r="H51" s="14">
        <f t="shared" si="8"/>
        <v>1896.7756490400002</v>
      </c>
      <c r="I51" s="14">
        <f t="shared" si="8"/>
        <v>1894.8436104000002</v>
      </c>
      <c r="J51" s="14">
        <f t="shared" si="8"/>
        <v>1970.74989935256</v>
      </c>
      <c r="K51" s="14">
        <f t="shared" si="8"/>
        <v>1970.6373548160004</v>
      </c>
    </row>
    <row r="52" spans="1:11" ht="12.75">
      <c r="A52" s="6" t="s">
        <v>14</v>
      </c>
      <c r="B52" s="3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>
      <c r="A53" s="6" t="s">
        <v>48</v>
      </c>
      <c r="B53" s="3" t="s">
        <v>6</v>
      </c>
      <c r="C53" s="14">
        <v>268.6</v>
      </c>
      <c r="D53" s="14">
        <v>294.2</v>
      </c>
      <c r="E53" s="14">
        <v>553.6</v>
      </c>
      <c r="F53" s="15">
        <f>SUM(E53*1.108)</f>
        <v>613.3888000000001</v>
      </c>
      <c r="G53" s="15">
        <f>SUM(E53*1.109)</f>
        <v>613.9424</v>
      </c>
      <c r="H53" s="15">
        <f>SUM(F53*1.042)</f>
        <v>639.1511296000001</v>
      </c>
      <c r="I53" s="15">
        <f>SUM(G53*1.04)</f>
        <v>638.5000960000001</v>
      </c>
      <c r="J53" s="15">
        <f>SUM(H53*1.039)</f>
        <v>664.0780236544001</v>
      </c>
      <c r="K53" s="15">
        <f>SUM(I53*1.04)</f>
        <v>664.0400998400002</v>
      </c>
    </row>
    <row r="54" spans="1:11" ht="42" customHeight="1">
      <c r="A54" s="6" t="s">
        <v>49</v>
      </c>
      <c r="B54" s="3" t="s">
        <v>6</v>
      </c>
      <c r="C54" s="14">
        <v>91.7</v>
      </c>
      <c r="D54" s="14">
        <v>89.2</v>
      </c>
      <c r="E54" s="14">
        <v>171.1</v>
      </c>
      <c r="F54" s="15">
        <f>SUM(E54*1.108)</f>
        <v>189.5788</v>
      </c>
      <c r="G54" s="15">
        <f>SUM(E54*1.109)</f>
        <v>189.7499</v>
      </c>
      <c r="H54" s="15">
        <f>SUM(F54*1.042)</f>
        <v>197.5411096</v>
      </c>
      <c r="I54" s="15">
        <f>SUM(G54*1.04)</f>
        <v>197.339896</v>
      </c>
      <c r="J54" s="15">
        <f>SUM(H54*1.039)</f>
        <v>205.24521287439998</v>
      </c>
      <c r="K54" s="15">
        <f>SUM(I54*1.04)</f>
        <v>205.23349184000003</v>
      </c>
    </row>
    <row r="55" spans="1:11" ht="21" customHeight="1">
      <c r="A55" s="6" t="s">
        <v>50</v>
      </c>
      <c r="B55" s="3" t="s">
        <v>6</v>
      </c>
      <c r="C55" s="14">
        <v>0.21</v>
      </c>
      <c r="D55" s="14">
        <v>1.9</v>
      </c>
      <c r="E55" s="14">
        <v>0.16</v>
      </c>
      <c r="F55" s="15">
        <f>SUM(E55*1.108)</f>
        <v>0.17728000000000002</v>
      </c>
      <c r="G55" s="15">
        <f>SUM(E55*1.109)</f>
        <v>0.17744000000000001</v>
      </c>
      <c r="H55" s="15">
        <f>SUM(F55*1.042)</f>
        <v>0.18472576000000002</v>
      </c>
      <c r="I55" s="15">
        <f>SUM(G55*1.04)</f>
        <v>0.18453760000000002</v>
      </c>
      <c r="J55" s="15">
        <f>SUM(H55*1.039)</f>
        <v>0.19193006464</v>
      </c>
      <c r="K55" s="15">
        <f>SUM(I55*1.04)</f>
        <v>0.19191910400000003</v>
      </c>
    </row>
    <row r="56" spans="1:11" ht="12.75">
      <c r="A56" s="6" t="s">
        <v>51</v>
      </c>
      <c r="B56" s="3" t="s">
        <v>6</v>
      </c>
      <c r="C56" s="15">
        <f>C58+C59+C60+C61+C62</f>
        <v>838</v>
      </c>
      <c r="D56" s="15">
        <f aca="true" t="shared" si="9" ref="D56:K56">D58+D59+D60+D61+D62</f>
        <v>872.62</v>
      </c>
      <c r="E56" s="15">
        <f t="shared" si="9"/>
        <v>918.0300000000001</v>
      </c>
      <c r="F56" s="15">
        <f t="shared" si="9"/>
        <v>1017.1772400000002</v>
      </c>
      <c r="G56" s="15">
        <f t="shared" si="9"/>
        <v>1018.09527</v>
      </c>
      <c r="H56" s="15">
        <f t="shared" si="9"/>
        <v>1059.89868408</v>
      </c>
      <c r="I56" s="15">
        <f t="shared" si="9"/>
        <v>1058.8190808000002</v>
      </c>
      <c r="J56" s="15">
        <f t="shared" si="9"/>
        <v>1101.23473275912</v>
      </c>
      <c r="K56" s="15">
        <f t="shared" si="9"/>
        <v>1101.171844032</v>
      </c>
    </row>
    <row r="57" spans="1:11" ht="12.75">
      <c r="A57" s="9" t="s">
        <v>52</v>
      </c>
      <c r="B57" s="3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21" customHeight="1">
      <c r="A58" s="9" t="s">
        <v>53</v>
      </c>
      <c r="B58" s="3" t="s">
        <v>6</v>
      </c>
      <c r="C58" s="14">
        <v>740.2</v>
      </c>
      <c r="D58" s="14">
        <v>776.7</v>
      </c>
      <c r="E58" s="14">
        <v>809.7</v>
      </c>
      <c r="F58" s="15">
        <f>SUM(E58*1.108)</f>
        <v>897.1476000000001</v>
      </c>
      <c r="G58" s="15">
        <f>SUM(E58*1.109)</f>
        <v>897.9573</v>
      </c>
      <c r="H58" s="15">
        <f>SUM(F58*1.042)</f>
        <v>934.8277992000002</v>
      </c>
      <c r="I58" s="15">
        <f>SUM(G58*1.04)</f>
        <v>933.8755920000001</v>
      </c>
      <c r="J58" s="15">
        <f>SUM(H58*1.039)</f>
        <v>971.2860833688002</v>
      </c>
      <c r="K58" s="15">
        <f>SUM(I58*1.04)</f>
        <v>971.2306156800001</v>
      </c>
    </row>
    <row r="59" spans="1:11" ht="31.5" customHeight="1">
      <c r="A59" s="9" t="s">
        <v>54</v>
      </c>
      <c r="B59" s="3" t="s">
        <v>6</v>
      </c>
      <c r="C59" s="14">
        <v>21.1</v>
      </c>
      <c r="D59" s="14">
        <v>9.92</v>
      </c>
      <c r="E59" s="14">
        <v>10.03</v>
      </c>
      <c r="F59" s="15">
        <f>SUM(E59*1.108)</f>
        <v>11.113240000000001</v>
      </c>
      <c r="G59" s="15">
        <f>SUM(E59*1.109)</f>
        <v>11.12327</v>
      </c>
      <c r="H59" s="15">
        <f>SUM(F59*1.042)</f>
        <v>11.57999608</v>
      </c>
      <c r="I59" s="15">
        <f>SUM(G59*1.04)</f>
        <v>11.5682008</v>
      </c>
      <c r="J59" s="15">
        <f>SUM(H59*1.039)</f>
        <v>12.03161592712</v>
      </c>
      <c r="K59" s="15">
        <f>SUM(I59*1.04)</f>
        <v>12.030928832</v>
      </c>
    </row>
    <row r="60" spans="1:11" ht="31.5" customHeight="1">
      <c r="A60" s="9" t="s">
        <v>55</v>
      </c>
      <c r="B60" s="3" t="s">
        <v>6</v>
      </c>
      <c r="C60" s="14">
        <v>0.3</v>
      </c>
      <c r="D60" s="14"/>
      <c r="E60" s="14"/>
      <c r="F60" s="15">
        <f>SUM(E60*1.108)</f>
        <v>0</v>
      </c>
      <c r="G60" s="15">
        <f>SUM(E60*1.109)</f>
        <v>0</v>
      </c>
      <c r="H60" s="15">
        <f>SUM(F60*1.042)</f>
        <v>0</v>
      </c>
      <c r="I60" s="15">
        <f>SUM(G60*1.04)</f>
        <v>0</v>
      </c>
      <c r="J60" s="15">
        <f>SUM(H60*1.039)</f>
        <v>0</v>
      </c>
      <c r="K60" s="15">
        <f>SUM(I60*1.04)</f>
        <v>0</v>
      </c>
    </row>
    <row r="61" spans="1:11" ht="42" customHeight="1">
      <c r="A61" s="9" t="s">
        <v>56</v>
      </c>
      <c r="B61" s="3" t="s">
        <v>6</v>
      </c>
      <c r="C61" s="14">
        <v>75.9</v>
      </c>
      <c r="D61" s="14">
        <v>85.4</v>
      </c>
      <c r="E61" s="14">
        <v>97.7</v>
      </c>
      <c r="F61" s="15">
        <f>SUM(E61*1.108)</f>
        <v>108.25160000000001</v>
      </c>
      <c r="G61" s="15">
        <f>SUM(E61*1.109)</f>
        <v>108.3493</v>
      </c>
      <c r="H61" s="15">
        <f>SUM(F61*1.042)</f>
        <v>112.79816720000001</v>
      </c>
      <c r="I61" s="15">
        <f>SUM(G61*1.04)</f>
        <v>112.683272</v>
      </c>
      <c r="J61" s="15">
        <f>SUM(H61*1.039)</f>
        <v>117.1972957208</v>
      </c>
      <c r="K61" s="15">
        <f>SUM(I61*1.04)</f>
        <v>117.19060288</v>
      </c>
    </row>
    <row r="62" spans="1:11" ht="31.5">
      <c r="A62" s="9" t="s">
        <v>57</v>
      </c>
      <c r="B62" s="3" t="s">
        <v>6</v>
      </c>
      <c r="C62" s="14">
        <v>0.5</v>
      </c>
      <c r="D62" s="14">
        <v>0.6</v>
      </c>
      <c r="E62" s="14">
        <v>0.6</v>
      </c>
      <c r="F62" s="15">
        <f>SUM(E62*1.108)</f>
        <v>0.6648000000000001</v>
      </c>
      <c r="G62" s="15">
        <f>SUM(E62*1.109)</f>
        <v>0.6654</v>
      </c>
      <c r="H62" s="15">
        <f>SUM(F62*1.042)</f>
        <v>0.6927216</v>
      </c>
      <c r="I62" s="15">
        <f>SUM(G62*1.04)</f>
        <v>0.692016</v>
      </c>
      <c r="J62" s="15">
        <f>SUM(H62*1.039)</f>
        <v>0.7197377424</v>
      </c>
      <c r="K62" s="15">
        <f>SUM(I62*1.04)</f>
        <v>0.71969664</v>
      </c>
    </row>
    <row r="63" spans="1:11" ht="12.75">
      <c r="A63" s="4" t="s">
        <v>58</v>
      </c>
      <c r="B63" s="3" t="s">
        <v>6</v>
      </c>
      <c r="C63" s="14"/>
      <c r="D63" s="14"/>
      <c r="E63" s="14"/>
      <c r="F63" s="15"/>
      <c r="G63" s="15"/>
      <c r="H63" s="15"/>
      <c r="I63" s="15"/>
      <c r="J63" s="15"/>
      <c r="K63" s="15"/>
    </row>
    <row r="64" spans="1:11" ht="12.75">
      <c r="A64" s="8" t="s">
        <v>59</v>
      </c>
      <c r="B64" s="17" t="s">
        <v>6</v>
      </c>
      <c r="C64" s="16">
        <f>C36+C39+C43+C44+C45+C46+C47+C48+C49+C50+C51+C63</f>
        <v>1578.07</v>
      </c>
      <c r="D64" s="16">
        <f aca="true" t="shared" si="10" ref="D64:K64">D36+D39+D43+D44+D45+D46+D47+D48+D49+D50+D51+D63</f>
        <v>1631.3400000000001</v>
      </c>
      <c r="E64" s="16">
        <f t="shared" si="10"/>
        <v>2127.51</v>
      </c>
      <c r="F64" s="16">
        <f t="shared" si="10"/>
        <v>2357.28108</v>
      </c>
      <c r="G64" s="16">
        <f t="shared" si="10"/>
        <v>2359.40859</v>
      </c>
      <c r="H64" s="16">
        <f t="shared" si="10"/>
        <v>2456.2868853600003</v>
      </c>
      <c r="I64" s="16">
        <f t="shared" si="10"/>
        <v>2453.7849336</v>
      </c>
      <c r="J64" s="16">
        <f t="shared" si="10"/>
        <v>2552.08207388904</v>
      </c>
      <c r="K64" s="16">
        <f t="shared" si="10"/>
        <v>2551.9363309440005</v>
      </c>
    </row>
    <row r="65" spans="1:11" ht="31.5">
      <c r="A65" s="4" t="s">
        <v>60</v>
      </c>
      <c r="B65" s="3" t="s">
        <v>6</v>
      </c>
      <c r="C65" s="14">
        <f>C34-C64</f>
        <v>6.529999999999973</v>
      </c>
      <c r="D65" s="14">
        <f aca="true" t="shared" si="11" ref="D65:K65">D34-D64</f>
        <v>7.199999999999818</v>
      </c>
      <c r="E65" s="14">
        <f t="shared" si="11"/>
        <v>8.429999999999382</v>
      </c>
      <c r="F65" s="14">
        <f t="shared" si="11"/>
        <v>9.340439999999944</v>
      </c>
      <c r="G65" s="14">
        <f t="shared" si="11"/>
        <v>9.348869999999806</v>
      </c>
      <c r="H65" s="14">
        <f t="shared" si="11"/>
        <v>9.73273848000008</v>
      </c>
      <c r="I65" s="14">
        <f t="shared" si="11"/>
        <v>9.722824800000126</v>
      </c>
      <c r="J65" s="14">
        <f t="shared" si="11"/>
        <v>10.11231528071994</v>
      </c>
      <c r="K65" s="14">
        <f t="shared" si="11"/>
        <v>10.111737791999076</v>
      </c>
    </row>
    <row r="66" spans="1:11" s="23" customFormat="1" ht="12.75">
      <c r="A66" s="24"/>
      <c r="B66" s="25"/>
      <c r="C66" s="26"/>
      <c r="D66" s="26"/>
      <c r="E66" s="26"/>
      <c r="F66" s="26"/>
      <c r="G66" s="26"/>
      <c r="H66" s="26"/>
      <c r="I66" s="26"/>
      <c r="J66" s="26"/>
      <c r="K66" s="26"/>
    </row>
    <row r="67" spans="1:11" s="23" customFormat="1" ht="15">
      <c r="A67" s="45"/>
      <c r="B67" s="46"/>
      <c r="C67" s="22"/>
      <c r="D67" s="26"/>
      <c r="E67" s="26"/>
      <c r="F67" s="26"/>
      <c r="G67" s="26"/>
      <c r="H67" s="26"/>
      <c r="I67" s="26"/>
      <c r="J67" s="26"/>
      <c r="K67" s="26"/>
    </row>
    <row r="68" spans="1:11" s="23" customFormat="1" ht="15">
      <c r="A68" s="31"/>
      <c r="B68" s="30"/>
      <c r="C68" s="22"/>
      <c r="D68" s="26"/>
      <c r="E68" s="26"/>
      <c r="F68" s="26"/>
      <c r="G68" s="26"/>
      <c r="H68" s="26"/>
      <c r="I68" s="26"/>
      <c r="J68" s="26"/>
      <c r="K68" s="26"/>
    </row>
    <row r="69" spans="1:11" s="23" customFormat="1" ht="12.75">
      <c r="A69" s="41"/>
      <c r="B69" s="42"/>
      <c r="C69" s="42"/>
      <c r="D69" s="42"/>
      <c r="E69" s="42"/>
      <c r="F69" s="42"/>
      <c r="G69" s="42"/>
      <c r="H69" s="26"/>
      <c r="I69" s="26"/>
      <c r="J69" s="26"/>
      <c r="K69" s="26"/>
    </row>
    <row r="70" spans="1:11" s="23" customFormat="1" ht="12.75">
      <c r="A70" s="27"/>
      <c r="B70" s="28"/>
      <c r="C70" s="29"/>
      <c r="D70" s="29"/>
      <c r="E70" s="29"/>
      <c r="F70" s="29"/>
      <c r="G70" s="29"/>
      <c r="H70" s="29"/>
      <c r="I70" s="29"/>
      <c r="J70" s="29"/>
      <c r="K70" s="29"/>
    </row>
    <row r="72" spans="1:10" ht="18">
      <c r="A72" s="33" t="s">
        <v>70</v>
      </c>
      <c r="B72" s="33"/>
      <c r="C72" s="33"/>
      <c r="D72" s="33"/>
      <c r="E72" s="33"/>
      <c r="F72" s="33"/>
      <c r="G72" s="33"/>
      <c r="H72" s="33"/>
      <c r="I72" s="33"/>
      <c r="J72" s="33"/>
    </row>
    <row r="73" spans="1:10" ht="18">
      <c r="A73" s="33" t="s">
        <v>71</v>
      </c>
      <c r="B73" s="33"/>
      <c r="C73" s="33"/>
      <c r="D73" s="33"/>
      <c r="E73" s="33"/>
      <c r="F73" s="33"/>
      <c r="G73" s="33"/>
      <c r="H73" s="33"/>
      <c r="I73" s="33" t="s">
        <v>72</v>
      </c>
      <c r="J73" s="33"/>
    </row>
    <row r="77" spans="1:10" ht="18">
      <c r="A77" s="33"/>
      <c r="B77" s="33"/>
      <c r="C77" s="33"/>
      <c r="D77" s="33"/>
      <c r="E77" s="33"/>
      <c r="F77" s="33"/>
      <c r="G77" s="33"/>
      <c r="H77" s="33"/>
      <c r="I77" s="33"/>
      <c r="J77" s="33"/>
    </row>
    <row r="78" spans="1:10" ht="18">
      <c r="A78" s="33"/>
      <c r="B78" s="33"/>
      <c r="C78" s="33"/>
      <c r="D78" s="33"/>
      <c r="E78" s="33"/>
      <c r="F78" s="33"/>
      <c r="G78" s="33"/>
      <c r="H78" s="33"/>
      <c r="I78" s="33"/>
      <c r="J78" s="33"/>
    </row>
  </sheetData>
  <sheetProtection/>
  <mergeCells count="10">
    <mergeCell ref="E4:E5"/>
    <mergeCell ref="F4:G4"/>
    <mergeCell ref="A69:G69"/>
    <mergeCell ref="H4:I4"/>
    <mergeCell ref="J4:K4"/>
    <mergeCell ref="B1:K1"/>
    <mergeCell ref="A67:B67"/>
    <mergeCell ref="C3:D3"/>
    <mergeCell ref="C4:C5"/>
    <mergeCell ref="D4:D5"/>
  </mergeCells>
  <printOptions/>
  <pageMargins left="0.3937007874015748" right="0.3937007874015748" top="0.1968503937007874" bottom="0.1968503937007874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Skhalaho</dc:creator>
  <cp:keywords/>
  <dc:description/>
  <cp:lastModifiedBy>01</cp:lastModifiedBy>
  <cp:lastPrinted>2022-07-04T07:37:38Z</cp:lastPrinted>
  <dcterms:created xsi:type="dcterms:W3CDTF">2006-04-17T05:36:15Z</dcterms:created>
  <dcterms:modified xsi:type="dcterms:W3CDTF">2022-07-28T13:11:40Z</dcterms:modified>
  <cp:category/>
  <cp:version/>
  <cp:contentType/>
  <cp:contentStatus/>
</cp:coreProperties>
</file>