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80" windowWidth="9720" windowHeight="726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F81" i="3" l="1"/>
  <c r="F80" i="3"/>
  <c r="E79" i="3"/>
  <c r="F79" i="3" s="1"/>
  <c r="D79" i="3"/>
  <c r="F78" i="3"/>
  <c r="F77" i="3"/>
  <c r="F76" i="3"/>
  <c r="F75" i="3"/>
  <c r="F74" i="3"/>
  <c r="E73" i="3"/>
  <c r="F73" i="3" s="1"/>
  <c r="D73" i="3"/>
  <c r="F70" i="3"/>
  <c r="F69" i="3"/>
  <c r="F68" i="3"/>
  <c r="F67" i="3"/>
  <c r="F66" i="3"/>
  <c r="E65" i="3"/>
  <c r="F65" i="3" s="1"/>
  <c r="D65" i="3"/>
  <c r="F63" i="3"/>
  <c r="E62" i="3"/>
  <c r="F62" i="3" s="1"/>
  <c r="D62" i="3"/>
  <c r="D61" i="3" s="1"/>
  <c r="D60" i="3" s="1"/>
  <c r="F59" i="3"/>
  <c r="F58" i="3"/>
  <c r="F57" i="3"/>
  <c r="F56" i="3"/>
  <c r="E54" i="3"/>
  <c r="F54" i="3" s="1"/>
  <c r="D54" i="3"/>
  <c r="F53" i="3"/>
  <c r="F52" i="3"/>
  <c r="F51" i="3"/>
  <c r="E50" i="3"/>
  <c r="D50" i="3"/>
  <c r="F50" i="3" s="1"/>
  <c r="E49" i="3"/>
  <c r="F47" i="3"/>
  <c r="E46" i="3"/>
  <c r="F46" i="3" s="1"/>
  <c r="D46" i="3"/>
  <c r="E44" i="3"/>
  <c r="E43" i="3" s="1"/>
  <c r="D44" i="3"/>
  <c r="D43" i="3" s="1"/>
  <c r="F42" i="3"/>
  <c r="E41" i="3"/>
  <c r="F41" i="3" s="1"/>
  <c r="D41" i="3"/>
  <c r="E39" i="3"/>
  <c r="D39" i="3"/>
  <c r="F37" i="3"/>
  <c r="F36" i="3"/>
  <c r="E35" i="3"/>
  <c r="D35" i="3"/>
  <c r="D34" i="3" s="1"/>
  <c r="E34" i="3"/>
  <c r="F34" i="3" s="1"/>
  <c r="F33" i="3"/>
  <c r="E32" i="3"/>
  <c r="F32" i="3" s="1"/>
  <c r="D32" i="3"/>
  <c r="F31" i="3"/>
  <c r="E30" i="3"/>
  <c r="F30" i="3" s="1"/>
  <c r="D30" i="3"/>
  <c r="F29" i="3"/>
  <c r="E28" i="3"/>
  <c r="F28" i="3" s="1"/>
  <c r="D28" i="3"/>
  <c r="F26" i="3"/>
  <c r="F25" i="3"/>
  <c r="F24" i="3"/>
  <c r="F23" i="3"/>
  <c r="F22" i="3"/>
  <c r="E22" i="3"/>
  <c r="D22" i="3"/>
  <c r="D21" i="3" s="1"/>
  <c r="E21" i="3"/>
  <c r="F20" i="3"/>
  <c r="F19" i="3"/>
  <c r="F18" i="3"/>
  <c r="F17" i="3"/>
  <c r="E16" i="3"/>
  <c r="F16" i="3" s="1"/>
  <c r="D16" i="3"/>
  <c r="D15" i="3" s="1"/>
  <c r="F14" i="3"/>
  <c r="E13" i="3"/>
  <c r="F13" i="3" s="1"/>
  <c r="D13" i="3"/>
  <c r="D12" i="3" l="1"/>
  <c r="D11" i="3" s="1"/>
  <c r="F21" i="3"/>
  <c r="E15" i="3"/>
  <c r="F15" i="3" s="1"/>
  <c r="F35" i="3"/>
  <c r="D49" i="3"/>
  <c r="F49" i="3" s="1"/>
  <c r="E61" i="3"/>
  <c r="F61" i="3" l="1"/>
  <c r="E60" i="3"/>
  <c r="F60" i="3" s="1"/>
  <c r="E12" i="3"/>
  <c r="F12" i="3" l="1"/>
  <c r="E11" i="3"/>
  <c r="F11" i="3" s="1"/>
</calcChain>
</file>

<file path=xl/sharedStrings.xml><?xml version="1.0" encoding="utf-8"?>
<sst xmlns="http://schemas.openxmlformats.org/spreadsheetml/2006/main" count="165" uniqueCount="164">
  <si>
    <t>ВСЕГО ДОХОДОВ</t>
  </si>
  <si>
    <t>1 00 00000 00 0000 000</t>
  </si>
  <si>
    <t xml:space="preserve">Доходы налоговые и неналоговые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</si>
  <si>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</si>
  <si>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</si>
  <si>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</si>
  <si>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</si>
  <si>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Налоги на совокупный доход</t>
  </si>
  <si>
    <t>1 05 01000 01 0000 110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</si>
  <si>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</si>
  <si>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</si>
  <si>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</si>
  <si>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</si>
  <si>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 xml:space="preserve">Налоги на имущество </t>
  </si>
  <si>
    <t>1 06 02000 02 0000 110</t>
  </si>
  <si>
    <t>Налоги на имущество организаций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</si>
  <si>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</si>
  <si>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</si>
  <si>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</si>
  <si>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Государственная пошлина</t>
  </si>
  <si>
    <t>1 08 03000 01 0000 110</t>
  </si>
  <si>
    <t>Госпошлина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</si>
  <si>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</si>
  <si>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</si>
  <si>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</si>
  <si>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</si>
  <si>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Платежи при пользовании природными ресурсами</t>
  </si>
  <si>
    <t>Плата за негативное воздействие на окружающую среду</t>
  </si>
  <si>
    <t>БЕЗВОЗМЕЗДНЫЕ ПОСТУПЛЕНИЯ</t>
  </si>
  <si>
    <t xml:space="preserve">Безвозмездные поступления от других бюджетов бюджетной системы Российской Федерации </t>
  </si>
  <si>
    <t>Дотации бюджетам муниципальных районов на выравнивание уровня бюджетной обеспеченности</t>
  </si>
  <si>
    <t>Дотации бюджетам муниципальных районов на поддержку мер по обеспечению сбалансированности бюджетов</t>
  </si>
  <si>
    <t>202  03000 00 0000 151</t>
  </si>
  <si>
    <t>Субвенции от других бюджетов бюджетной системы РФ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</si>
  <si>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</si>
  <si>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 xml:space="preserve">                                                                                     Приложение № 2                                                    </t>
  </si>
  <si>
    <t>1 05 0102001 0000 110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</si>
  <si>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</si>
  <si>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</si>
  <si>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Штрафы, Санкции. Возмещение ущерба</t>
  </si>
  <si>
    <t xml:space="preserve">Денежные взыскания(штрафы) за нарушение законодательства о налогах и сборах </t>
  </si>
  <si>
    <t>Денежные взыскания(штрафы) за нарушение законодательства о налогах и сборах предусмотренные статьями 116,117,118, пунктами 1 и 2 статьи 120, статьями 125,126,128,129,1291,132,133,134,135,1351 Налогового кодекса Российской Федерации</t>
  </si>
  <si>
    <t>Денежные взыскания(штрафы) за административные 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</si>
  <si>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взыскания(штрафы) за нарушение законодательства о недрах, об особо охраняемых природных территориях об охране и использованию животного мира, об экологической экспертизе в области охраны окружающей среды, земельного законодательства, лесного законодательства, водного законодательства</t>
  </si>
  <si>
    <t xml:space="preserve">Денежные взыскания(штрафы) за нарушение земельного законодательства </t>
  </si>
  <si>
    <t>Прочие поступления от денежных взысканий(штрафов) и иных сумм в возмещение ущерба</t>
  </si>
  <si>
    <t>1 16 03000 00 0000 140</t>
  </si>
  <si>
    <t>1 16 03010 01 0000 140</t>
  </si>
  <si>
    <t>1 16 03030 01 0000 140</t>
  </si>
  <si>
    <t>1 16 25060 01 0000 140</t>
  </si>
  <si>
    <t>1 16 90000 00 0000 140</t>
  </si>
  <si>
    <t>Налог взимаемый с налогоплательщиков, выбравших в качестве объекта налогооблажения доходы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</si>
  <si>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</si>
  <si>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Субвенции бюджетам муниципальных районов на выполнение переданых  полномочий субъектов Российской Федерации</t>
  </si>
  <si>
    <t xml:space="preserve"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</si>
  <si>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Иные межбюджетные трансферты</t>
  </si>
  <si>
    <t xml:space="preserve">Приложение №1 </t>
  </si>
  <si>
    <t>от"________" ______________ №____</t>
  </si>
  <si>
    <t>Возврат остатков субсидий, субвенций и иных межбюджетных трансфертов, имеющих целевое назначение , прошлых лет из бюджетов муниципальных районов</t>
  </si>
  <si>
    <t>1 16 33000 00 0000 140</t>
  </si>
  <si>
    <t xml:space="preserve"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</t>
  </si>
  <si>
    <t>54,8</t>
  </si>
  <si>
    <t>Прочие неналоговые доходы</t>
  </si>
  <si>
    <t>1 16 25000 00 0000 140</t>
  </si>
  <si>
    <t>Код бюджетной классификации Российской Федерации</t>
  </si>
  <si>
    <t>Наименование доходов</t>
  </si>
  <si>
    <t>Уточненный
план(по отчету)</t>
  </si>
  <si>
    <t>Процент исполнения к уточненному плану</t>
  </si>
  <si>
    <t>Налог, взимаемый в связи с применением упрощенной системы налогооблажения</t>
  </si>
  <si>
    <t>1 03 00000 00 0000 000</t>
  </si>
  <si>
    <t>1 03 02000 00 0000 000</t>
  </si>
  <si>
    <t>1 03 02230 01 0000 110</t>
  </si>
  <si>
    <t>1 03 02240 01 0000 110</t>
  </si>
  <si>
    <t>1 03 02250 01 0000 110</t>
  </si>
  <si>
    <t>1 03 02260 01 0000 110</t>
  </si>
  <si>
    <t>Акцизы по подакцизным товарам (продукции), производимые на территории РФ</t>
  </si>
  <si>
    <t>Налоги на товары (работы, услуги), реализуемые на территлрии РФ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</si>
  <si>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</si>
  <si>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</si>
  <si>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</si>
  <si>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</si>
  <si>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1 05 00000 00 0000 110</t>
  </si>
  <si>
    <t>1 06 00000 00 0000 110</t>
  </si>
  <si>
    <t>1 07 00000 00 0000 110</t>
  </si>
  <si>
    <t>1 08 00000 00 0000 110</t>
  </si>
  <si>
    <t>1 11 00000 00 0000 120</t>
  </si>
  <si>
    <t>1 12 00000 00 0000 120</t>
  </si>
  <si>
    <t>1 16 00000 00 0000 140</t>
  </si>
  <si>
    <t>1 17 00000 00 0000 180</t>
  </si>
  <si>
    <t>200  00000 00 0000 151</t>
  </si>
  <si>
    <t>202  00000 00 0000 151</t>
  </si>
  <si>
    <t>1 05 0101101 0000 110</t>
  </si>
  <si>
    <t>1 11 05013 10 0000 120</t>
  </si>
  <si>
    <t>Дотации бюджетам субъектов Российской Федерации и муниципальных образований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</si>
  <si>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</si>
  <si>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1 13 01000 00 0000 130</t>
  </si>
  <si>
    <t>1 13 01990 05 0000 130</t>
  </si>
  <si>
    <t>1 12 01001 00 0000 120</t>
  </si>
  <si>
    <t>1 13 00000 00 0000 130</t>
  </si>
  <si>
    <t>ДОХОДЫ ОТ ОКАЗАНИЯ ПЛАТНЫХ УСЛУГ (РАБОТ) И 
КОМПЕНСАЦИИ ЗАТРАТ ГОСУДАРСТВА</t>
  </si>
  <si>
    <t xml:space="preserve">Доходы от оказания платных услуг (работ)
</t>
  </si>
  <si>
    <t>Прочие доходы от оказания платных услуг (работ) получателями 
средств бюджетов муниципальных районов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</si>
  <si>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</si>
  <si>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</si>
  <si>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202 25097 05 0000 151</t>
  </si>
  <si>
    <t>202 20000 00 0000 151</t>
  </si>
  <si>
    <t>202 10000 05 0000 151</t>
  </si>
  <si>
    <t>202 15001 05 0000 151</t>
  </si>
  <si>
    <t>Субсидии бюджетам бюджетной системы Российской Федерации (межбюджетные субсидии)</t>
  </si>
  <si>
    <t>202 30024 05 0000 151</t>
  </si>
  <si>
    <t>203 30027 05 0000 151</t>
  </si>
  <si>
    <t>202 30029 05 0000 151</t>
  </si>
  <si>
    <t>202 40000 00 0000 151</t>
  </si>
  <si>
    <t>219 50000 05 0000 151</t>
  </si>
  <si>
    <t>202 35118 05 0000 151</t>
  </si>
  <si>
    <t>202 35082 05 0000 151</t>
  </si>
  <si>
    <t>Межбюджетные трансферты, передаваемые 
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</si>
  <si>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202 40014 05 0000 151</t>
  </si>
  <si>
    <t>ДОХОДЫ ОТ ПРОДАЖИ МАТЕРИАЛЬНЫХ И 
НЕМАТЕРИАЛЬНЫХ АКТИВОВ</t>
  </si>
  <si>
    <t>1 14 00000 00 0000 130</t>
  </si>
  <si>
    <t>1 14 02053 05 0000 410</t>
  </si>
  <si>
    <t>Доходы от реализации иного имущества, находящегося 
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</si>
  <si>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
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</si>
  <si>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</si>
  <si>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202 25497 05 0000 151</t>
  </si>
  <si>
    <t>Субсидии бюджетам муниципальных районов на реализацию мероприятий по обеспечению жильем молодых семей</t>
  </si>
  <si>
    <t>Субсидия бюджетам муниципальных районов на поддержку отрасли культуры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</si>
  <si>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</si>
  <si>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бюджетам муниципальных районов на реализацию мероприятий по устойчивому развитию сельских территорий</t>
  </si>
  <si>
    <t>Фактическое исполнение на 01.04.2019</t>
  </si>
  <si>
    <t>202 15002 05 0000 151</t>
  </si>
  <si>
    <t>202 49999 05 0000 151</t>
  </si>
  <si>
    <t>Прочие межбюджетные трансферты, передаваемые бюджетам муниципальных районов</t>
  </si>
  <si>
    <t>1 16 25050 01 0000 140</t>
  </si>
  <si>
    <t>Денежные взыскания (штрафы) за нарушение законодательства в области охраны окружающей среды</t>
  </si>
  <si>
    <t>202 25519 05 0000 151</t>
  </si>
  <si>
    <t>202 25555 05 0000 151</t>
  </si>
  <si>
    <t>202 25567 05 0000 151</t>
  </si>
  <si>
    <t>202 27567 05 0000 150</t>
  </si>
  <si>
    <t>202 29999 05 0000 150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</si>
  <si>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</si>
  <si>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Прочие субсидии бюджетам муниципальных районов</t>
  </si>
  <si>
    <t>8400</t>
  </si>
  <si>
    <t>1239,5</t>
  </si>
  <si>
    <t>23,1</t>
  </si>
  <si>
    <t>152,4</t>
  </si>
  <si>
    <t>129,7</t>
  </si>
  <si>
    <t>139997</t>
  </si>
  <si>
    <t>34999,3</t>
  </si>
  <si>
    <t>10000,0</t>
  </si>
  <si>
    <t>1 05 04000 02 0000 110</t>
  </si>
  <si>
    <t>Налог, взимаемый в связи с применением патентной системы налогообложения</t>
  </si>
  <si>
    <t>1 11 05300 00 0000 120</t>
  </si>
  <si>
    <t>1 11 05313 05 0000 120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</si>
  <si>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</si>
  <si>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</si>
  <si>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</si>
  <si>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1 16 06000 01 0000 140</t>
  </si>
  <si>
    <t>к отчету об исполнении</t>
  </si>
  <si>
    <t xml:space="preserve">бюджета муниципального образования </t>
  </si>
  <si>
    <t>"Шовгеновский район" за 1 квартал</t>
  </si>
  <si>
    <t>( в тысячах рублей)</t>
  </si>
  <si>
    <t xml:space="preserve">Доходы бюджета муниципального образования МО "Шовгеновский район" </t>
  </si>
  <si>
    <t xml:space="preserve"> за первый квартал 2019 года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</si>
</sst>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49" fontId="1" fillId="0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justify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/>
    </xf>
    <xf numFmtId="49" fontId="2" fillId="0" borderId="0" xfId="0" applyNumberFormat="1" applyFont="1" applyAlignment="1">
      <alignment wrapText="1"/>
    </xf>
    <xf numFmtId="0" fontId="2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right" vertical="top" wrapText="1"/>
    </xf>
    <xf numFmtId="49" fontId="2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85"/>
  <sheetViews>
    <sheetView tabSelected="1" workbookViewId="0">
      <selection activeCell="E18" sqref="E18"/>
    </sheetView>
  </sheetViews>
  <sheetFormatPr defaultRowHeight="12.75" x14ac:dyDescent="0.2"/>
  <cols>
    <col min="1" max="1" width="0.85546875" customWidth="1"/>
    <col min="2" max="2" width="24" customWidth="1"/>
    <col min="3" max="3" width="57" bestFit="1" customWidth="1"/>
    <col min="4" max="4" width="18.140625" customWidth="1"/>
    <col min="5" max="5" width="17.140625" customWidth="1"/>
  </cols>
  <sheetData>
    <row r="1" spans="2:7" ht="15.75" x14ac:dyDescent="0.25">
      <c r="B1" s="2"/>
      <c r="C1" s="40" t="s">
        <v>56</v>
      </c>
      <c r="D1" s="40"/>
      <c r="E1" s="40"/>
      <c r="F1" s="40"/>
      <c r="G1" s="2"/>
    </row>
    <row r="2" spans="2:7" ht="15.75" x14ac:dyDescent="0.25">
      <c r="B2" s="2"/>
      <c r="C2" s="40" t="s">
        <v>158</v>
      </c>
      <c r="D2" s="40"/>
      <c r="E2" s="40"/>
      <c r="F2" s="40"/>
      <c r="G2" s="2"/>
    </row>
    <row r="3" spans="2:7" ht="15.75" x14ac:dyDescent="0.25">
      <c r="B3" s="2"/>
      <c r="C3" s="40" t="s">
        <v>159</v>
      </c>
      <c r="D3" s="40"/>
      <c r="E3" s="40"/>
      <c r="F3" s="40"/>
      <c r="G3" s="2"/>
    </row>
    <row r="4" spans="2:7" ht="15.75" x14ac:dyDescent="0.25">
      <c r="B4" s="2"/>
      <c r="C4" s="40" t="s">
        <v>160</v>
      </c>
      <c r="D4" s="40"/>
      <c r="E4" s="40"/>
      <c r="F4" s="40"/>
      <c r="G4" s="2"/>
    </row>
    <row r="5" spans="2:7" ht="15.75" x14ac:dyDescent="0.25">
      <c r="B5" s="2"/>
      <c r="C5" s="40" t="s">
        <v>57</v>
      </c>
      <c r="D5" s="40"/>
      <c r="E5" s="40"/>
      <c r="F5" s="40"/>
      <c r="G5" s="2"/>
    </row>
    <row r="6" spans="2:7" ht="15.75" x14ac:dyDescent="0.25">
      <c r="B6" s="2"/>
      <c r="C6" s="1"/>
      <c r="D6" s="1"/>
      <c r="E6" s="1"/>
      <c r="F6" s="1"/>
      <c r="G6" s="2"/>
    </row>
    <row r="7" spans="2:7" ht="17.25" customHeight="1" x14ac:dyDescent="0.25">
      <c r="B7" s="39" t="s">
        <v>162</v>
      </c>
      <c r="C7" s="39"/>
      <c r="D7" s="39"/>
      <c r="E7" s="39"/>
      <c r="F7" s="39"/>
      <c r="G7" s="39"/>
    </row>
    <row r="8" spans="2:7" ht="28.5" customHeight="1" x14ac:dyDescent="0.25">
      <c r="B8" s="39" t="s">
        <v>163</v>
      </c>
      <c r="C8" s="39"/>
      <c r="D8" s="39"/>
      <c r="E8" s="39"/>
      <c r="F8" s="39"/>
      <c r="G8" s="31"/>
    </row>
    <row r="9" spans="2:7" ht="15.75" x14ac:dyDescent="0.25">
      <c r="B9" s="38" t="s">
        <v>161</v>
      </c>
      <c r="C9" s="38"/>
      <c r="D9" s="38"/>
      <c r="E9" s="38"/>
      <c r="F9" s="38"/>
      <c r="G9" s="2"/>
    </row>
    <row r="10" spans="2:7" ht="110.25" x14ac:dyDescent="0.25">
      <c r="B10" s="5" t="s">
        <v>64</v>
      </c>
      <c r="C10" s="5" t="s">
        <v>65</v>
      </c>
      <c r="D10" s="4" t="s">
        <v>66</v>
      </c>
      <c r="E10" s="6" t="s">
        <v>129</v>
      </c>
      <c r="F10" s="6" t="s">
        <v>67</v>
      </c>
      <c r="G10" s="2"/>
    </row>
    <row r="11" spans="2:7" ht="15.75" x14ac:dyDescent="0.25">
      <c r="B11" s="7" t="s">
        <v>0</v>
      </c>
      <c r="C11" s="7"/>
      <c r="D11" s="8">
        <f>D12+D60</f>
        <v>513069.2</v>
      </c>
      <c r="E11" s="8">
        <f>E12+E60</f>
        <v>105662.40000000001</v>
      </c>
      <c r="F11" s="9">
        <f t="shared" ref="F11:F79" si="0">E11/D11*100</f>
        <v>20.594181057837812</v>
      </c>
      <c r="G11" s="2"/>
    </row>
    <row r="12" spans="2:7" ht="15.75" x14ac:dyDescent="0.25">
      <c r="B12" s="7" t="s">
        <v>1</v>
      </c>
      <c r="C12" s="10" t="s">
        <v>2</v>
      </c>
      <c r="D12" s="11">
        <f>D13+D21+D28+D30+D32+D34+D41+D49+D59+D15+D43+D46</f>
        <v>58134.6</v>
      </c>
      <c r="E12" s="11">
        <f>E13+E21+E28+E30+E32+E34+E41+E49+E59+E15+E43+E46</f>
        <v>15254.2</v>
      </c>
      <c r="F12" s="9">
        <f t="shared" si="0"/>
        <v>26.239451204618252</v>
      </c>
      <c r="G12" s="2"/>
    </row>
    <row r="13" spans="2:7" ht="15.75" x14ac:dyDescent="0.25">
      <c r="B13" s="7" t="s">
        <v>3</v>
      </c>
      <c r="C13" s="10" t="s">
        <v>4</v>
      </c>
      <c r="D13" s="11">
        <f xml:space="preserve"> D14</f>
        <v>15300</v>
      </c>
      <c r="E13" s="9">
        <f xml:space="preserve"> E14</f>
        <v>2535.1999999999998</v>
      </c>
      <c r="F13" s="9">
        <f t="shared" si="0"/>
        <v>16.569934640522874</v>
      </c>
      <c r="G13" s="2"/>
    </row>
    <row r="14" spans="2:7" ht="15.75" hidden="1" customHeight="1" x14ac:dyDescent="0.25">
      <c r="B14" s="12" t="s">
        <v>5</v>
      </c>
      <c r="C14" s="17" t="s">
        <v>6</v>
      </c>
      <c r="D14" s="13">
        <v>15300</v>
      </c>
      <c r="E14" s="14">
        <v>2535.1999999999998</v>
      </c>
      <c r="F14" s="14">
        <f t="shared" si="0"/>
        <v>16.569934640522874</v>
      </c>
      <c r="G14" s="2"/>
    </row>
    <row r="15" spans="2:7" ht="31.5" x14ac:dyDescent="0.25">
      <c r="B15" s="7" t="s">
        <v>69</v>
      </c>
      <c r="C15" s="15" t="s">
        <v>76</v>
      </c>
      <c r="D15" s="16">
        <f t="shared" ref="D15:E15" si="1">D16</f>
        <v>933.5</v>
      </c>
      <c r="E15" s="16">
        <f t="shared" si="1"/>
        <v>252</v>
      </c>
      <c r="F15" s="9">
        <f t="shared" si="0"/>
        <v>26.995179432244242</v>
      </c>
      <c r="G15" s="2"/>
    </row>
    <row r="16" spans="2:7" ht="31.5" x14ac:dyDescent="0.25">
      <c r="B16" s="7" t="s">
        <v>70</v>
      </c>
      <c r="C16" s="15" t="s">
        <v>75</v>
      </c>
      <c r="D16" s="16">
        <f t="shared" ref="D16:E16" si="2">D17+D18+D19+D20</f>
        <v>933.5</v>
      </c>
      <c r="E16" s="16">
        <f t="shared" si="2"/>
        <v>252</v>
      </c>
      <c r="F16" s="9">
        <f t="shared" si="0"/>
        <v>26.995179432244242</v>
      </c>
      <c r="G16" s="2"/>
    </row>
    <row r="17" spans="2:7" ht="78.75" x14ac:dyDescent="0.25">
      <c r="B17" s="12" t="s">
        <v>71</v>
      </c>
      <c r="C17" s="17" t="s">
        <v>77</v>
      </c>
      <c r="D17" s="18">
        <v>338.5</v>
      </c>
      <c r="E17" s="19">
        <v>110.7</v>
      </c>
      <c r="F17" s="14">
        <f t="shared" si="0"/>
        <v>32.703101920236335</v>
      </c>
      <c r="G17" s="2"/>
    </row>
    <row r="18" spans="2:7" ht="94.5" x14ac:dyDescent="0.25">
      <c r="B18" s="12" t="s">
        <v>72</v>
      </c>
      <c r="C18" s="17" t="s">
        <v>78</v>
      </c>
      <c r="D18" s="18">
        <v>2.4</v>
      </c>
      <c r="E18" s="19">
        <v>0.8</v>
      </c>
      <c r="F18" s="14">
        <f t="shared" si="0"/>
        <v>33.333333333333336</v>
      </c>
      <c r="G18" s="2"/>
    </row>
    <row r="19" spans="2:7" ht="78.75" x14ac:dyDescent="0.25">
      <c r="B19" s="12" t="s">
        <v>73</v>
      </c>
      <c r="C19" s="17" t="s">
        <v>79</v>
      </c>
      <c r="D19" s="18">
        <v>655.5</v>
      </c>
      <c r="E19" s="19">
        <v>162.30000000000001</v>
      </c>
      <c r="F19" s="14">
        <f t="shared" si="0"/>
        <v>24.759725400457668</v>
      </c>
      <c r="G19" s="2"/>
    </row>
    <row r="20" spans="2:7" ht="78.75" x14ac:dyDescent="0.25">
      <c r="B20" s="12" t="s">
        <v>74</v>
      </c>
      <c r="C20" s="17" t="s">
        <v>80</v>
      </c>
      <c r="D20" s="18">
        <v>-62.9</v>
      </c>
      <c r="E20" s="19">
        <v>-21.8</v>
      </c>
      <c r="F20" s="14">
        <f t="shared" si="0"/>
        <v>34.658187599364069</v>
      </c>
      <c r="G20" s="2"/>
    </row>
    <row r="21" spans="2:7" ht="15.75" x14ac:dyDescent="0.25">
      <c r="B21" s="7" t="s">
        <v>81</v>
      </c>
      <c r="C21" s="10" t="s">
        <v>7</v>
      </c>
      <c r="D21" s="20">
        <f>D22+D25+D26+D27</f>
        <v>12309</v>
      </c>
      <c r="E21" s="20">
        <f>E22+E25+E26+E27</f>
        <v>5122.7</v>
      </c>
      <c r="F21" s="9">
        <f t="shared" si="0"/>
        <v>41.617515638963361</v>
      </c>
      <c r="G21" s="2"/>
    </row>
    <row r="22" spans="2:7" ht="31.5" x14ac:dyDescent="0.25">
      <c r="B22" s="7" t="s">
        <v>8</v>
      </c>
      <c r="C22" s="10" t="s">
        <v>68</v>
      </c>
      <c r="D22" s="20">
        <f t="shared" ref="D22:E22" si="3">D23+D24</f>
        <v>3500</v>
      </c>
      <c r="E22" s="20">
        <f t="shared" si="3"/>
        <v>313.5</v>
      </c>
      <c r="F22" s="9">
        <f t="shared" si="0"/>
        <v>8.9571428571428573</v>
      </c>
      <c r="G22" s="2"/>
    </row>
    <row r="23" spans="2:7" ht="31.5" x14ac:dyDescent="0.25">
      <c r="B23" s="12" t="s">
        <v>91</v>
      </c>
      <c r="C23" s="17" t="s">
        <v>51</v>
      </c>
      <c r="D23" s="19">
        <v>2300</v>
      </c>
      <c r="E23" s="19">
        <v>199.5</v>
      </c>
      <c r="F23" s="14">
        <f t="shared" si="0"/>
        <v>8.6739130434782616</v>
      </c>
      <c r="G23" s="2"/>
    </row>
    <row r="24" spans="2:7" ht="47.25" x14ac:dyDescent="0.25">
      <c r="B24" s="12" t="s">
        <v>36</v>
      </c>
      <c r="C24" s="17" t="s">
        <v>52</v>
      </c>
      <c r="D24" s="19">
        <v>1200</v>
      </c>
      <c r="E24" s="19">
        <v>114</v>
      </c>
      <c r="F24" s="14">
        <f t="shared" si="0"/>
        <v>9.5</v>
      </c>
      <c r="G24" s="2"/>
    </row>
    <row r="25" spans="2:7" ht="31.5" x14ac:dyDescent="0.25">
      <c r="B25" s="12" t="s">
        <v>9</v>
      </c>
      <c r="C25" s="17" t="s">
        <v>10</v>
      </c>
      <c r="D25" s="19">
        <v>1300</v>
      </c>
      <c r="E25" s="19">
        <v>148</v>
      </c>
      <c r="F25" s="14">
        <f t="shared" si="0"/>
        <v>11.384615384615385</v>
      </c>
      <c r="G25" s="2"/>
    </row>
    <row r="26" spans="2:7" ht="15.75" x14ac:dyDescent="0.25">
      <c r="B26" s="12" t="s">
        <v>11</v>
      </c>
      <c r="C26" s="17" t="s">
        <v>12</v>
      </c>
      <c r="D26" s="19">
        <v>7509</v>
      </c>
      <c r="E26" s="19">
        <v>4638.2</v>
      </c>
      <c r="F26" s="14">
        <f t="shared" si="0"/>
        <v>61.76854441337062</v>
      </c>
      <c r="G26" s="2"/>
    </row>
    <row r="27" spans="2:7" ht="31.5" x14ac:dyDescent="0.25">
      <c r="B27" s="12" t="s">
        <v>150</v>
      </c>
      <c r="C27" s="17" t="s">
        <v>151</v>
      </c>
      <c r="D27" s="19"/>
      <c r="E27" s="19">
        <v>23</v>
      </c>
      <c r="F27" s="14"/>
      <c r="G27" s="2"/>
    </row>
    <row r="28" spans="2:7" ht="15.75" x14ac:dyDescent="0.25">
      <c r="B28" s="7" t="s">
        <v>82</v>
      </c>
      <c r="C28" s="10" t="s">
        <v>13</v>
      </c>
      <c r="D28" s="21" t="str">
        <f>D29</f>
        <v>8400</v>
      </c>
      <c r="E28" s="21" t="str">
        <f>E29</f>
        <v>1239,5</v>
      </c>
      <c r="F28" s="9">
        <f t="shared" si="0"/>
        <v>14.755952380952381</v>
      </c>
      <c r="G28" s="2"/>
    </row>
    <row r="29" spans="2:7" ht="15.75" x14ac:dyDescent="0.25">
      <c r="B29" s="12" t="s">
        <v>14</v>
      </c>
      <c r="C29" s="17" t="s">
        <v>15</v>
      </c>
      <c r="D29" s="22" t="s">
        <v>142</v>
      </c>
      <c r="E29" s="23" t="s">
        <v>143</v>
      </c>
      <c r="F29" s="14">
        <f>E29/D29*100</f>
        <v>14.755952380952381</v>
      </c>
      <c r="G29" s="2"/>
    </row>
    <row r="30" spans="2:7" ht="31.5" x14ac:dyDescent="0.25">
      <c r="B30" s="7" t="s">
        <v>83</v>
      </c>
      <c r="C30" s="10" t="s">
        <v>16</v>
      </c>
      <c r="D30" s="21" t="str">
        <f>D31</f>
        <v>23,1</v>
      </c>
      <c r="E30" s="21" t="str">
        <f>E31</f>
        <v>54,8</v>
      </c>
      <c r="F30" s="14">
        <f t="shared" si="0"/>
        <v>237.2294372294372</v>
      </c>
      <c r="G30" s="2"/>
    </row>
    <row r="31" spans="2:7" ht="31.5" x14ac:dyDescent="0.25">
      <c r="B31" s="12" t="s">
        <v>17</v>
      </c>
      <c r="C31" s="17" t="s">
        <v>18</v>
      </c>
      <c r="D31" s="22" t="s">
        <v>144</v>
      </c>
      <c r="E31" s="23" t="s">
        <v>61</v>
      </c>
      <c r="F31" s="14">
        <f t="shared" si="0"/>
        <v>237.2294372294372</v>
      </c>
      <c r="G31" s="2"/>
    </row>
    <row r="32" spans="2:7" ht="15.75" x14ac:dyDescent="0.25">
      <c r="B32" s="7" t="s">
        <v>84</v>
      </c>
      <c r="C32" s="10" t="s">
        <v>19</v>
      </c>
      <c r="D32" s="20">
        <f>D33</f>
        <v>1850</v>
      </c>
      <c r="E32" s="20">
        <f>E33</f>
        <v>336.7</v>
      </c>
      <c r="F32" s="9">
        <f t="shared" si="0"/>
        <v>18.2</v>
      </c>
      <c r="G32" s="2"/>
    </row>
    <row r="33" spans="2:7" ht="31.5" x14ac:dyDescent="0.25">
      <c r="B33" s="12" t="s">
        <v>20</v>
      </c>
      <c r="C33" s="17" t="s">
        <v>21</v>
      </c>
      <c r="D33" s="19">
        <v>1850</v>
      </c>
      <c r="E33" s="19">
        <v>336.7</v>
      </c>
      <c r="F33" s="14">
        <f t="shared" si="0"/>
        <v>18.2</v>
      </c>
      <c r="G33" s="2"/>
    </row>
    <row r="34" spans="2:7" ht="12.75" customHeight="1" x14ac:dyDescent="0.25">
      <c r="B34" s="7" t="s">
        <v>85</v>
      </c>
      <c r="C34" s="10" t="s">
        <v>22</v>
      </c>
      <c r="D34" s="24">
        <f t="shared" ref="D34:E34" si="4">D35+D39</f>
        <v>18876.599999999999</v>
      </c>
      <c r="E34" s="24">
        <f t="shared" si="4"/>
        <v>5000.5</v>
      </c>
      <c r="F34" s="9">
        <f t="shared" si="0"/>
        <v>26.490469682040203</v>
      </c>
      <c r="G34" s="2"/>
    </row>
    <row r="35" spans="2:7" ht="50.25" customHeight="1" x14ac:dyDescent="0.25">
      <c r="B35" s="7" t="s">
        <v>23</v>
      </c>
      <c r="C35" s="25" t="s">
        <v>38</v>
      </c>
      <c r="D35" s="24">
        <f t="shared" ref="D35:E35" si="5">D36+D37</f>
        <v>18876.599999999999</v>
      </c>
      <c r="E35" s="24">
        <f t="shared" si="5"/>
        <v>4990.3</v>
      </c>
      <c r="F35" s="9">
        <f t="shared" si="0"/>
        <v>26.436434527404302</v>
      </c>
      <c r="G35" s="2"/>
    </row>
    <row r="36" spans="2:7" ht="94.5" x14ac:dyDescent="0.25">
      <c r="B36" s="12" t="s">
        <v>92</v>
      </c>
      <c r="C36" s="26" t="s">
        <v>37</v>
      </c>
      <c r="D36" s="27">
        <v>18873</v>
      </c>
      <c r="E36" s="27">
        <v>4989.1000000000004</v>
      </c>
      <c r="F36" s="14">
        <f t="shared" si="0"/>
        <v>26.435118953001645</v>
      </c>
      <c r="G36" s="2"/>
    </row>
    <row r="37" spans="2:7" ht="15.75" x14ac:dyDescent="0.25">
      <c r="B37" s="34" t="s">
        <v>24</v>
      </c>
      <c r="C37" s="35" t="s">
        <v>25</v>
      </c>
      <c r="D37" s="36">
        <v>3.6</v>
      </c>
      <c r="E37" s="36">
        <v>1.2</v>
      </c>
      <c r="F37" s="37">
        <f t="shared" si="0"/>
        <v>33.333333333333329</v>
      </c>
      <c r="G37" s="2"/>
    </row>
    <row r="38" spans="2:7" ht="15.75" x14ac:dyDescent="0.25">
      <c r="B38" s="34"/>
      <c r="C38" s="35"/>
      <c r="D38" s="36"/>
      <c r="E38" s="36"/>
      <c r="F38" s="37"/>
      <c r="G38" s="2"/>
    </row>
    <row r="39" spans="2:7" ht="87" customHeight="1" x14ac:dyDescent="0.25">
      <c r="B39" s="7" t="s">
        <v>152</v>
      </c>
      <c r="C39" s="17" t="s">
        <v>154</v>
      </c>
      <c r="D39" s="27">
        <f>D40</f>
        <v>0</v>
      </c>
      <c r="E39" s="27">
        <f>E40</f>
        <v>10.199999999999999</v>
      </c>
      <c r="F39" s="14"/>
      <c r="G39" s="2"/>
    </row>
    <row r="40" spans="2:7" ht="112.5" customHeight="1" x14ac:dyDescent="0.25">
      <c r="B40" s="12" t="s">
        <v>153</v>
      </c>
      <c r="C40" s="17" t="s">
        <v>155</v>
      </c>
      <c r="D40" s="27">
        <v>0</v>
      </c>
      <c r="E40" s="27">
        <v>10.199999999999999</v>
      </c>
      <c r="F40" s="14"/>
      <c r="G40" s="2"/>
    </row>
    <row r="41" spans="2:7" ht="15.75" x14ac:dyDescent="0.25">
      <c r="B41" s="7" t="s">
        <v>86</v>
      </c>
      <c r="C41" s="10" t="s">
        <v>26</v>
      </c>
      <c r="D41" s="21" t="str">
        <f>D42</f>
        <v>152,4</v>
      </c>
      <c r="E41" s="21" t="str">
        <f>E42</f>
        <v>129,7</v>
      </c>
      <c r="F41" s="9">
        <f t="shared" si="0"/>
        <v>85.10498687664041</v>
      </c>
      <c r="G41" s="2"/>
    </row>
    <row r="42" spans="2:7" ht="15.75" x14ac:dyDescent="0.25">
      <c r="B42" s="12" t="s">
        <v>97</v>
      </c>
      <c r="C42" s="17" t="s">
        <v>27</v>
      </c>
      <c r="D42" s="22" t="s">
        <v>145</v>
      </c>
      <c r="E42" s="22" t="s">
        <v>146</v>
      </c>
      <c r="F42" s="14">
        <f>E42/D42*100</f>
        <v>85.10498687664041</v>
      </c>
      <c r="G42" s="2"/>
    </row>
    <row r="43" spans="2:7" ht="47.25" x14ac:dyDescent="0.25">
      <c r="B43" s="7" t="s">
        <v>98</v>
      </c>
      <c r="C43" s="10" t="s">
        <v>99</v>
      </c>
      <c r="D43" s="24">
        <f t="shared" ref="D43:E44" si="6">D44</f>
        <v>0</v>
      </c>
      <c r="E43" s="24">
        <f t="shared" si="6"/>
        <v>4.2</v>
      </c>
      <c r="F43" s="14"/>
      <c r="G43" s="2"/>
    </row>
    <row r="44" spans="2:7" ht="72" customHeight="1" x14ac:dyDescent="0.25">
      <c r="B44" s="7" t="s">
        <v>95</v>
      </c>
      <c r="C44" s="10" t="s">
        <v>100</v>
      </c>
      <c r="D44" s="24">
        <f t="shared" si="6"/>
        <v>0</v>
      </c>
      <c r="E44" s="24">
        <f t="shared" si="6"/>
        <v>4.2</v>
      </c>
      <c r="F44" s="14"/>
      <c r="G44" s="2"/>
    </row>
    <row r="45" spans="2:7" ht="47.25" x14ac:dyDescent="0.25">
      <c r="B45" s="12" t="s">
        <v>96</v>
      </c>
      <c r="C45" s="17" t="s">
        <v>101</v>
      </c>
      <c r="D45" s="27"/>
      <c r="E45" s="27">
        <v>4.2</v>
      </c>
      <c r="F45" s="14"/>
      <c r="G45" s="2"/>
    </row>
    <row r="46" spans="2:7" ht="31.5" x14ac:dyDescent="0.25">
      <c r="B46" s="7" t="s">
        <v>119</v>
      </c>
      <c r="C46" s="10" t="s">
        <v>118</v>
      </c>
      <c r="D46" s="24">
        <f t="shared" ref="D46:E46" si="7">D47+D48</f>
        <v>0</v>
      </c>
      <c r="E46" s="24">
        <f t="shared" si="7"/>
        <v>517.29999999999995</v>
      </c>
      <c r="F46" s="9" t="e">
        <f t="shared" si="0"/>
        <v>#DIV/0!</v>
      </c>
      <c r="G46" s="2"/>
    </row>
    <row r="47" spans="2:7" ht="110.25" x14ac:dyDescent="0.25">
      <c r="B47" s="12" t="s">
        <v>120</v>
      </c>
      <c r="C47" s="17" t="s">
        <v>121</v>
      </c>
      <c r="D47" s="27"/>
      <c r="E47" s="27">
        <v>460</v>
      </c>
      <c r="F47" s="9" t="e">
        <f t="shared" si="0"/>
        <v>#DIV/0!</v>
      </c>
      <c r="G47" s="2"/>
    </row>
    <row r="48" spans="2:7" ht="63" x14ac:dyDescent="0.25">
      <c r="B48" s="12" t="s">
        <v>123</v>
      </c>
      <c r="C48" s="17" t="s">
        <v>122</v>
      </c>
      <c r="D48" s="27"/>
      <c r="E48" s="27">
        <v>57.3</v>
      </c>
      <c r="F48" s="9"/>
      <c r="G48" s="2"/>
    </row>
    <row r="49" spans="2:7" ht="15.75" x14ac:dyDescent="0.25">
      <c r="B49" s="7" t="s">
        <v>87</v>
      </c>
      <c r="C49" s="10" t="s">
        <v>39</v>
      </c>
      <c r="D49" s="20">
        <f>D50+D53+D54+D57+D58</f>
        <v>190</v>
      </c>
      <c r="E49" s="20">
        <f>E50+E53+E54+E57+E58</f>
        <v>61.6</v>
      </c>
      <c r="F49" s="9">
        <f t="shared" si="0"/>
        <v>32.421052631578952</v>
      </c>
      <c r="G49" s="2"/>
    </row>
    <row r="50" spans="2:7" ht="31.5" x14ac:dyDescent="0.25">
      <c r="B50" s="7" t="s">
        <v>46</v>
      </c>
      <c r="C50" s="10" t="s">
        <v>40</v>
      </c>
      <c r="D50" s="20">
        <f>D51+D52</f>
        <v>35.799999999999997</v>
      </c>
      <c r="E50" s="20">
        <f>E51+E52</f>
        <v>7.7</v>
      </c>
      <c r="F50" s="9">
        <f t="shared" si="0"/>
        <v>21.508379888268159</v>
      </c>
      <c r="G50" s="2"/>
    </row>
    <row r="51" spans="2:7" ht="78.75" x14ac:dyDescent="0.25">
      <c r="B51" s="12" t="s">
        <v>47</v>
      </c>
      <c r="C51" s="17" t="s">
        <v>41</v>
      </c>
      <c r="D51" s="19">
        <v>25.8</v>
      </c>
      <c r="E51" s="19">
        <v>6.7</v>
      </c>
      <c r="F51" s="14">
        <f t="shared" si="0"/>
        <v>25.968992248062015</v>
      </c>
      <c r="G51" s="2"/>
    </row>
    <row r="52" spans="2:7" ht="63" x14ac:dyDescent="0.25">
      <c r="B52" s="12" t="s">
        <v>48</v>
      </c>
      <c r="C52" s="17" t="s">
        <v>42</v>
      </c>
      <c r="D52" s="19">
        <v>10</v>
      </c>
      <c r="E52" s="19">
        <v>1</v>
      </c>
      <c r="F52" s="14">
        <f t="shared" si="0"/>
        <v>10</v>
      </c>
      <c r="G52" s="2"/>
    </row>
    <row r="53" spans="2:7" ht="78.75" x14ac:dyDescent="0.25">
      <c r="B53" s="7" t="s">
        <v>157</v>
      </c>
      <c r="C53" s="10" t="s">
        <v>156</v>
      </c>
      <c r="D53" s="20">
        <v>3</v>
      </c>
      <c r="E53" s="20"/>
      <c r="F53" s="9">
        <f t="shared" si="0"/>
        <v>0</v>
      </c>
      <c r="G53" s="2"/>
    </row>
    <row r="54" spans="2:7" ht="110.25" x14ac:dyDescent="0.25">
      <c r="B54" s="7" t="s">
        <v>63</v>
      </c>
      <c r="C54" s="25" t="s">
        <v>43</v>
      </c>
      <c r="D54" s="20">
        <f>D56+D55</f>
        <v>24.7</v>
      </c>
      <c r="E54" s="20">
        <f>E56+E55</f>
        <v>10</v>
      </c>
      <c r="F54" s="9">
        <f t="shared" si="0"/>
        <v>40.48582995951417</v>
      </c>
      <c r="G54" s="2"/>
    </row>
    <row r="55" spans="2:7" ht="31.5" x14ac:dyDescent="0.25">
      <c r="B55" s="12" t="s">
        <v>133</v>
      </c>
      <c r="C55" s="3" t="s">
        <v>134</v>
      </c>
      <c r="D55" s="20">
        <v>0</v>
      </c>
      <c r="E55" s="20">
        <v>10</v>
      </c>
      <c r="F55" s="9"/>
      <c r="G55" s="2"/>
    </row>
    <row r="56" spans="2:7" ht="31.5" x14ac:dyDescent="0.25">
      <c r="B56" s="12" t="s">
        <v>49</v>
      </c>
      <c r="C56" s="17" t="s">
        <v>44</v>
      </c>
      <c r="D56" s="19">
        <v>24.7</v>
      </c>
      <c r="E56" s="19">
        <v>0</v>
      </c>
      <c r="F56" s="14">
        <f t="shared" si="0"/>
        <v>0</v>
      </c>
      <c r="G56" s="2"/>
    </row>
    <row r="57" spans="2:7" ht="31.5" customHeight="1" x14ac:dyDescent="0.25">
      <c r="B57" s="7" t="s">
        <v>59</v>
      </c>
      <c r="C57" s="10" t="s">
        <v>60</v>
      </c>
      <c r="D57" s="20">
        <v>114.5</v>
      </c>
      <c r="E57" s="20">
        <v>38</v>
      </c>
      <c r="F57" s="9">
        <f t="shared" si="0"/>
        <v>33.187772925764193</v>
      </c>
      <c r="G57" s="2"/>
    </row>
    <row r="58" spans="2:7" ht="47.25" x14ac:dyDescent="0.25">
      <c r="B58" s="7" t="s">
        <v>50</v>
      </c>
      <c r="C58" s="10" t="s">
        <v>45</v>
      </c>
      <c r="D58" s="20">
        <v>12</v>
      </c>
      <c r="E58" s="20">
        <v>5.9</v>
      </c>
      <c r="F58" s="9">
        <f t="shared" si="0"/>
        <v>49.166666666666671</v>
      </c>
      <c r="G58" s="2"/>
    </row>
    <row r="59" spans="2:7" ht="15.75" x14ac:dyDescent="0.25">
      <c r="B59" s="7" t="s">
        <v>88</v>
      </c>
      <c r="C59" s="10" t="s">
        <v>62</v>
      </c>
      <c r="D59" s="20">
        <v>100</v>
      </c>
      <c r="E59" s="20">
        <v>0</v>
      </c>
      <c r="F59" s="9">
        <f t="shared" si="0"/>
        <v>0</v>
      </c>
      <c r="G59" s="2"/>
    </row>
    <row r="60" spans="2:7" ht="15.75" x14ac:dyDescent="0.25">
      <c r="B60" s="7" t="s">
        <v>89</v>
      </c>
      <c r="C60" s="10" t="s">
        <v>28</v>
      </c>
      <c r="D60" s="24">
        <f>D61+D82</f>
        <v>454934.60000000003</v>
      </c>
      <c r="E60" s="24">
        <f>E61+E82</f>
        <v>90408.200000000012</v>
      </c>
      <c r="F60" s="14">
        <f t="shared" si="0"/>
        <v>19.8727905065915</v>
      </c>
      <c r="G60" s="2"/>
    </row>
    <row r="61" spans="2:7" ht="31.5" x14ac:dyDescent="0.25">
      <c r="B61" s="7" t="s">
        <v>90</v>
      </c>
      <c r="C61" s="10" t="s">
        <v>29</v>
      </c>
      <c r="D61" s="24">
        <f>D62+D73+D65+D79</f>
        <v>454934.60000000003</v>
      </c>
      <c r="E61" s="24">
        <f>E62+E73+E65+E79</f>
        <v>90808.000000000015</v>
      </c>
      <c r="F61" s="14">
        <f t="shared" si="0"/>
        <v>19.960671270112233</v>
      </c>
      <c r="G61" s="2"/>
    </row>
    <row r="62" spans="2:7" ht="31.5" x14ac:dyDescent="0.25">
      <c r="B62" s="7" t="s">
        <v>106</v>
      </c>
      <c r="C62" s="10" t="s">
        <v>93</v>
      </c>
      <c r="D62" s="24">
        <f t="shared" ref="D62:E62" si="8">D63+D64</f>
        <v>149997</v>
      </c>
      <c r="E62" s="24">
        <f t="shared" si="8"/>
        <v>44999.3</v>
      </c>
      <c r="F62" s="14">
        <f t="shared" si="0"/>
        <v>30.000133336000058</v>
      </c>
      <c r="G62" s="2"/>
    </row>
    <row r="63" spans="2:7" ht="31.5" x14ac:dyDescent="0.25">
      <c r="B63" s="12" t="s">
        <v>107</v>
      </c>
      <c r="C63" s="17" t="s">
        <v>30</v>
      </c>
      <c r="D63" s="22" t="s">
        <v>147</v>
      </c>
      <c r="E63" s="22" t="s">
        <v>148</v>
      </c>
      <c r="F63" s="14">
        <f t="shared" si="0"/>
        <v>25.000035715051037</v>
      </c>
      <c r="G63" s="2"/>
    </row>
    <row r="64" spans="2:7" ht="47.25" x14ac:dyDescent="0.25">
      <c r="B64" s="12" t="s">
        <v>130</v>
      </c>
      <c r="C64" s="17" t="s">
        <v>31</v>
      </c>
      <c r="D64" s="22" t="s">
        <v>149</v>
      </c>
      <c r="E64" s="22" t="s">
        <v>149</v>
      </c>
      <c r="F64" s="14"/>
      <c r="G64" s="2"/>
    </row>
    <row r="65" spans="2:7" ht="31.5" x14ac:dyDescent="0.25">
      <c r="B65" s="7" t="s">
        <v>105</v>
      </c>
      <c r="C65" s="10" t="s">
        <v>108</v>
      </c>
      <c r="D65" s="24">
        <f>D66+D67+D68+D69+D70+D71+D72</f>
        <v>94222.700000000012</v>
      </c>
      <c r="E65" s="24">
        <f>E66+E67+E68+E69+E70+E71+E72</f>
        <v>2915.8</v>
      </c>
      <c r="F65" s="9">
        <f>E65/D65*100</f>
        <v>3.0945833647305796</v>
      </c>
      <c r="G65" s="2"/>
    </row>
    <row r="66" spans="2:7" ht="63" x14ac:dyDescent="0.25">
      <c r="B66" s="12" t="s">
        <v>104</v>
      </c>
      <c r="C66" s="17" t="s">
        <v>102</v>
      </c>
      <c r="D66" s="27">
        <v>1700</v>
      </c>
      <c r="E66" s="27">
        <v>0</v>
      </c>
      <c r="F66" s="9">
        <f t="shared" ref="F66:F70" si="9">E66/D66*100</f>
        <v>0</v>
      </c>
      <c r="G66" s="2"/>
    </row>
    <row r="67" spans="2:7" ht="47.25" x14ac:dyDescent="0.25">
      <c r="B67" s="12" t="s">
        <v>124</v>
      </c>
      <c r="C67" s="17" t="s">
        <v>125</v>
      </c>
      <c r="D67" s="27">
        <v>3261.3</v>
      </c>
      <c r="E67" s="27">
        <v>0</v>
      </c>
      <c r="F67" s="9">
        <f t="shared" si="9"/>
        <v>0</v>
      </c>
      <c r="G67" s="2"/>
    </row>
    <row r="68" spans="2:7" ht="31.5" x14ac:dyDescent="0.25">
      <c r="B68" s="12" t="s">
        <v>135</v>
      </c>
      <c r="C68" s="17" t="s">
        <v>126</v>
      </c>
      <c r="D68" s="27">
        <v>44432.3</v>
      </c>
      <c r="E68" s="27">
        <v>0</v>
      </c>
      <c r="F68" s="9">
        <f t="shared" si="9"/>
        <v>0</v>
      </c>
      <c r="G68" s="2"/>
    </row>
    <row r="69" spans="2:7" ht="63" x14ac:dyDescent="0.25">
      <c r="B69" s="12" t="s">
        <v>136</v>
      </c>
      <c r="C69" s="17" t="s">
        <v>127</v>
      </c>
      <c r="D69" s="27">
        <v>5194.3</v>
      </c>
      <c r="E69" s="27">
        <v>0</v>
      </c>
      <c r="F69" s="9">
        <f t="shared" si="9"/>
        <v>0</v>
      </c>
      <c r="G69" s="2"/>
    </row>
    <row r="70" spans="2:7" ht="47.25" x14ac:dyDescent="0.25">
      <c r="B70" s="12" t="s">
        <v>137</v>
      </c>
      <c r="C70" s="17" t="s">
        <v>128</v>
      </c>
      <c r="D70" s="27">
        <v>1311.2</v>
      </c>
      <c r="E70" s="27">
        <v>0</v>
      </c>
      <c r="F70" s="9">
        <f t="shared" si="9"/>
        <v>0</v>
      </c>
      <c r="G70" s="2"/>
    </row>
    <row r="71" spans="2:7" ht="78.75" x14ac:dyDescent="0.25">
      <c r="B71" s="12" t="s">
        <v>138</v>
      </c>
      <c r="C71" s="17" t="s">
        <v>140</v>
      </c>
      <c r="D71" s="27">
        <v>16286.2</v>
      </c>
      <c r="E71" s="27"/>
      <c r="F71" s="9"/>
      <c r="G71" s="2"/>
    </row>
    <row r="72" spans="2:7" ht="15.75" x14ac:dyDescent="0.25">
      <c r="B72" s="12" t="s">
        <v>139</v>
      </c>
      <c r="C72" s="17" t="s">
        <v>141</v>
      </c>
      <c r="D72" s="27">
        <v>22037.4</v>
      </c>
      <c r="E72" s="27">
        <v>2915.8</v>
      </c>
      <c r="F72" s="9"/>
      <c r="G72" s="2"/>
    </row>
    <row r="73" spans="2:7" ht="31.5" x14ac:dyDescent="0.25">
      <c r="B73" s="7" t="s">
        <v>32</v>
      </c>
      <c r="C73" s="10" t="s">
        <v>33</v>
      </c>
      <c r="D73" s="24">
        <f t="shared" ref="D73:E73" si="10">D74+D76+D77+D75+D78</f>
        <v>208742.80000000002</v>
      </c>
      <c r="E73" s="24">
        <f t="shared" si="10"/>
        <v>42810.9</v>
      </c>
      <c r="F73" s="9">
        <f t="shared" si="0"/>
        <v>20.508922942491907</v>
      </c>
      <c r="G73" s="2"/>
    </row>
    <row r="74" spans="2:7" ht="47.25" x14ac:dyDescent="0.25">
      <c r="B74" s="12" t="s">
        <v>109</v>
      </c>
      <c r="C74" s="17" t="s">
        <v>53</v>
      </c>
      <c r="D74" s="27">
        <v>106281.1</v>
      </c>
      <c r="E74" s="27">
        <v>27566.2</v>
      </c>
      <c r="F74" s="14">
        <f t="shared" si="0"/>
        <v>25.937066891479294</v>
      </c>
      <c r="G74" s="2"/>
    </row>
    <row r="75" spans="2:7" ht="63" x14ac:dyDescent="0.25">
      <c r="B75" s="12" t="s">
        <v>110</v>
      </c>
      <c r="C75" s="17" t="s">
        <v>103</v>
      </c>
      <c r="D75" s="27">
        <v>76714.600000000006</v>
      </c>
      <c r="E75" s="27">
        <v>14935.7</v>
      </c>
      <c r="F75" s="14">
        <f t="shared" si="0"/>
        <v>19.46917535905812</v>
      </c>
      <c r="G75" s="2"/>
    </row>
    <row r="76" spans="2:7" ht="94.5" x14ac:dyDescent="0.25">
      <c r="B76" s="28" t="s">
        <v>111</v>
      </c>
      <c r="C76" s="29" t="s">
        <v>54</v>
      </c>
      <c r="D76" s="14">
        <v>222.5</v>
      </c>
      <c r="E76" s="14">
        <v>0</v>
      </c>
      <c r="F76" s="14">
        <f t="shared" si="0"/>
        <v>0</v>
      </c>
      <c r="G76" s="2"/>
    </row>
    <row r="77" spans="2:7" ht="78.75" x14ac:dyDescent="0.25">
      <c r="B77" s="28" t="s">
        <v>115</v>
      </c>
      <c r="C77" s="29" t="s">
        <v>94</v>
      </c>
      <c r="D77" s="14">
        <v>24288.6</v>
      </c>
      <c r="E77" s="14">
        <v>0</v>
      </c>
      <c r="F77" s="14">
        <f t="shared" si="0"/>
        <v>0</v>
      </c>
      <c r="G77" s="2"/>
    </row>
    <row r="78" spans="2:7" ht="63" x14ac:dyDescent="0.25">
      <c r="B78" s="12" t="s">
        <v>114</v>
      </c>
      <c r="C78" s="17" t="s">
        <v>34</v>
      </c>
      <c r="D78" s="27">
        <v>1236</v>
      </c>
      <c r="E78" s="27">
        <v>309</v>
      </c>
      <c r="F78" s="14">
        <f t="shared" si="0"/>
        <v>25</v>
      </c>
      <c r="G78" s="2"/>
    </row>
    <row r="79" spans="2:7" ht="15.75" x14ac:dyDescent="0.25">
      <c r="B79" s="30" t="s">
        <v>112</v>
      </c>
      <c r="C79" s="32" t="s">
        <v>55</v>
      </c>
      <c r="D79" s="9">
        <f>D80+D81</f>
        <v>1972.1000000000001</v>
      </c>
      <c r="E79" s="9">
        <f t="shared" ref="E79" si="11">E80+E81</f>
        <v>82</v>
      </c>
      <c r="F79" s="14">
        <f t="shared" si="0"/>
        <v>4.1580041580041573</v>
      </c>
      <c r="G79" s="2"/>
    </row>
    <row r="80" spans="2:7" ht="78.75" x14ac:dyDescent="0.25">
      <c r="B80" s="28" t="s">
        <v>117</v>
      </c>
      <c r="C80" s="33" t="s">
        <v>116</v>
      </c>
      <c r="D80" s="14">
        <v>1068.9000000000001</v>
      </c>
      <c r="E80" s="14">
        <v>82</v>
      </c>
      <c r="F80" s="14">
        <f t="shared" ref="F80:F81" si="12">E80/D80*100</f>
        <v>7.6714379268406772</v>
      </c>
      <c r="G80" s="2"/>
    </row>
    <row r="81" spans="2:7" ht="31.5" x14ac:dyDescent="0.25">
      <c r="B81" s="28" t="s">
        <v>131</v>
      </c>
      <c r="C81" s="33" t="s">
        <v>132</v>
      </c>
      <c r="D81" s="14">
        <v>903.2</v>
      </c>
      <c r="E81" s="14"/>
      <c r="F81" s="14">
        <f t="shared" si="12"/>
        <v>0</v>
      </c>
      <c r="G81" s="2"/>
    </row>
    <row r="82" spans="2:7" ht="63" x14ac:dyDescent="0.25">
      <c r="B82" s="30" t="s">
        <v>113</v>
      </c>
      <c r="C82" s="32" t="s">
        <v>58</v>
      </c>
      <c r="D82" s="20"/>
      <c r="E82" s="20">
        <v>-399.8</v>
      </c>
      <c r="F82" s="14"/>
      <c r="G82" s="2"/>
    </row>
    <row r="83" spans="2:7" ht="15.75" x14ac:dyDescent="0.25">
      <c r="B83" s="1"/>
    </row>
    <row r="84" spans="2:7" ht="15.75" x14ac:dyDescent="0.25">
      <c r="B84" s="1" t="s">
        <v>35</v>
      </c>
    </row>
    <row r="85" spans="2:7" ht="15.75" x14ac:dyDescent="0.25">
      <c r="B85" s="2"/>
    </row>
  </sheetData>
  <mergeCells count="13">
    <mergeCell ref="B9:F9"/>
    <mergeCell ref="B7:G7"/>
    <mergeCell ref="B8:F8"/>
    <mergeCell ref="C1:F1"/>
    <mergeCell ref="C2:F2"/>
    <mergeCell ref="C3:F3"/>
    <mergeCell ref="C4:F4"/>
    <mergeCell ref="C5:F5"/>
    <mergeCell ref="B37:B38"/>
    <mergeCell ref="C37:C38"/>
    <mergeCell ref="D37:D38"/>
    <mergeCell ref="E37:E38"/>
    <mergeCell ref="F37:F38"/>
  </mergeCells>
  <phoneticPr fontId="0" type="noConversion"/>
  <pageMargins left="0.75" right="0.75" top="1" bottom="1" header="0.5" footer="0.5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замира</cp:lastModifiedBy>
  <cp:lastPrinted>2019-05-16T11:58:50Z</cp:lastPrinted>
  <dcterms:created xsi:type="dcterms:W3CDTF">1996-10-08T23:32:33Z</dcterms:created>
  <dcterms:modified xsi:type="dcterms:W3CDTF">2019-05-16T12:40:28Z</dcterms:modified>
</cp:coreProperties>
</file>