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G68" i="4" l="1"/>
  <c r="G69" i="4"/>
  <c r="F64" i="4"/>
  <c r="E87" i="4"/>
  <c r="F87" i="4"/>
  <c r="G87" i="4"/>
  <c r="D87" i="4"/>
  <c r="D58" i="4"/>
  <c r="E58" i="4"/>
  <c r="F58" i="4"/>
  <c r="G52" i="4"/>
  <c r="D47" i="4"/>
  <c r="E47" i="4"/>
  <c r="F47" i="4"/>
  <c r="E36" i="4"/>
  <c r="F36" i="4"/>
  <c r="D36" i="4"/>
  <c r="G63" i="4"/>
  <c r="E42" i="4"/>
  <c r="E70" i="4" l="1"/>
  <c r="F70" i="4"/>
  <c r="D70" i="4"/>
  <c r="G77" i="4" l="1"/>
  <c r="G72" i="4"/>
  <c r="G86" i="4" l="1"/>
  <c r="F66" i="4"/>
  <c r="E84" i="4"/>
  <c r="F84" i="4"/>
  <c r="D84" i="4"/>
  <c r="E66" i="4"/>
  <c r="D66" i="4"/>
  <c r="G74" i="4" l="1"/>
  <c r="G75" i="4"/>
  <c r="G76" i="4"/>
  <c r="E23" i="4"/>
  <c r="F23" i="4"/>
  <c r="F22" i="4" s="1"/>
  <c r="D23" i="4"/>
  <c r="E50" i="4" l="1"/>
  <c r="F50" i="4"/>
  <c r="D50" i="4"/>
  <c r="G51" i="4"/>
  <c r="G80" i="4"/>
  <c r="E78" i="4"/>
  <c r="F78" i="4"/>
  <c r="D78" i="4"/>
  <c r="G83" i="4"/>
  <c r="E65" i="4" l="1"/>
  <c r="E64" i="4" s="1"/>
  <c r="D65" i="4"/>
  <c r="D64" i="4" s="1"/>
  <c r="G50" i="4"/>
  <c r="G85" i="4"/>
  <c r="G71" i="4"/>
  <c r="G73" i="4"/>
  <c r="D35" i="4"/>
  <c r="G84" i="4" l="1"/>
  <c r="G70" i="4"/>
  <c r="E45" i="4" l="1"/>
  <c r="E44" i="4" s="1"/>
  <c r="F45" i="4"/>
  <c r="F44" i="4" s="1"/>
  <c r="D45" i="4"/>
  <c r="D44" i="4" s="1"/>
  <c r="F17" i="4"/>
  <c r="G82" i="4" l="1"/>
  <c r="F65" i="4"/>
  <c r="G66" i="4" l="1"/>
  <c r="G65" i="4" l="1"/>
  <c r="G43" i="4"/>
  <c r="G18" i="4" l="1"/>
  <c r="G19" i="4"/>
  <c r="G20" i="4"/>
  <c r="G21" i="4"/>
  <c r="E17" i="4"/>
  <c r="E16" i="4" s="1"/>
  <c r="F16" i="4"/>
  <c r="D17" i="4"/>
  <c r="D16" i="4" s="1"/>
  <c r="G16" i="4" l="1"/>
  <c r="G17" i="4"/>
  <c r="E22" i="4"/>
  <c r="D22" i="4"/>
  <c r="F35" i="4" l="1"/>
  <c r="G25" i="4"/>
  <c r="D29" i="4" l="1"/>
  <c r="E29" i="4"/>
  <c r="D14" i="4"/>
  <c r="E14" i="4"/>
  <c r="F54" i="4"/>
  <c r="F53" i="4" s="1"/>
  <c r="E54" i="4"/>
  <c r="E53" i="4" s="1"/>
  <c r="D54" i="4"/>
  <c r="D53" i="4" s="1"/>
  <c r="G55" i="4"/>
  <c r="G56" i="4"/>
  <c r="D42" i="4"/>
  <c r="D33" i="4"/>
  <c r="D31" i="4"/>
  <c r="F14" i="4"/>
  <c r="G27" i="4"/>
  <c r="F29" i="4"/>
  <c r="F31" i="4"/>
  <c r="F33" i="4"/>
  <c r="F42" i="4"/>
  <c r="E31" i="4"/>
  <c r="E33" i="4"/>
  <c r="E35" i="4"/>
  <c r="G15" i="4"/>
  <c r="G24" i="4"/>
  <c r="G26" i="4"/>
  <c r="G34" i="4"/>
  <c r="G61" i="4"/>
  <c r="G81" i="4"/>
  <c r="G79" i="4"/>
  <c r="G67" i="4"/>
  <c r="G62" i="4"/>
  <c r="G60" i="4"/>
  <c r="G57" i="4"/>
  <c r="G39" i="4"/>
  <c r="G37" i="4"/>
  <c r="G32" i="4"/>
  <c r="G30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G23" i="4"/>
  <c r="E13" i="4" l="1"/>
  <c r="D13" i="4"/>
  <c r="F13" i="4"/>
  <c r="G42" i="4"/>
  <c r="G31" i="4"/>
  <c r="G29" i="4"/>
  <c r="G35" i="4"/>
  <c r="G54" i="4"/>
  <c r="G33" i="4"/>
  <c r="G14" i="4"/>
  <c r="G78" i="4"/>
  <c r="G58" i="4"/>
  <c r="G22" i="4"/>
  <c r="F52" i="3"/>
  <c r="D11" i="3"/>
  <c r="D10" i="3" s="1"/>
  <c r="G36" i="4"/>
  <c r="F31" i="3"/>
  <c r="F22" i="3"/>
  <c r="E37" i="3"/>
  <c r="E12" i="4" l="1"/>
  <c r="F12" i="4"/>
  <c r="D12" i="4"/>
  <c r="G53" i="4"/>
  <c r="F37" i="3"/>
  <c r="E11" i="3"/>
  <c r="G64" i="4" l="1"/>
  <c r="F11" i="3"/>
  <c r="E10" i="3"/>
  <c r="F10" i="3" s="1"/>
  <c r="G12" i="4"/>
  <c r="G13" i="4"/>
</calcChain>
</file>

<file path=xl/sharedStrings.xml><?xml version="1.0" encoding="utf-8"?>
<sst xmlns="http://schemas.openxmlformats.org/spreadsheetml/2006/main" count="392" uniqueCount="307">
  <si>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</si>
  <si>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</si>
  <si>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</si>
  <si>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</si>
  <si>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</si>
  <si>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</si>
  <si>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</si>
  <si>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</si>
  <si>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</si>
  <si>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</si>
  <si>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</si>
  <si>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</si>
  <si>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</si>
  <si>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</si>
  <si>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</si>
  <si>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</si>
  <si>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</si>
  <si>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</si>
  <si>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</si>
  <si>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</si>
  <si>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</si>
  <si>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</si>
  <si>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</si>
  <si>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</si>
  <si>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</si>
  <si>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</si>
  <si>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</si>
  <si>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</si>
  <si>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</si>
  <si>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</si>
  <si>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</si>
  <si>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</si>
  <si>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</si>
  <si>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</si>
  <si>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</si>
  <si>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</si>
  <si>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</si>
  <si>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</si>
  <si>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</si>
  <si>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</si>
  <si>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</si>
  <si>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</si>
  <si>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</si>
  <si>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</si>
  <si>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</si>
  <si>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</si>
  <si>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</si>
  <si>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</si>
  <si>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</si>
  <si>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</si>
  <si>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</si>
  <si>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</si>
  <si>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</si>
  <si>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</si>
  <si>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</si>
  <si>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</si>
  <si>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</si>
  <si>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</si>
  <si>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</si>
  <si>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</si>
  <si>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</si>
  <si>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</si>
  <si>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</si>
  <si>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</si>
  <si>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</si>
  <si>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</si>
  <si>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</si>
  <si>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</si>
  <si>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</si>
  <si>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</si>
  <si>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</si>
  <si>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</si>
  <si>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</si>
  <si>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</si>
  <si>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</si>
  <si>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</si>
  <si>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</si>
  <si>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</si>
  <si>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</si>
  <si>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</si>
  <si>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</si>
  <si>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</si>
  <si>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</si>
  <si>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</si>
  <si>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</si>
  <si>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</si>
  <si>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</si>
  <si>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</si>
  <si>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</si>
  <si>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</si>
  <si>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</si>
  <si>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</si>
  <si>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</si>
  <si>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</si>
  <si>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</si>
  <si>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</si>
  <si>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</si>
  <si>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</si>
  <si>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</si>
  <si>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</si>
  <si>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</si>
  <si>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</si>
  <si>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</si>
  <si>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</si>
  <si>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</si>
  <si>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</si>
  <si>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</si>
  <si>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</si>
  <si>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</si>
  <si>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</si>
  <si>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</si>
  <si>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</si>
  <si>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</si>
  <si>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</si>
  <si>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</si>
  <si>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</si>
  <si>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</si>
  <si>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</si>
  <si>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</si>
  <si>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</si>
  <si>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</si>
  <si>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</si>
  <si>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</si>
  <si>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</si>
  <si>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</si>
  <si>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</si>
  <si>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</si>
  <si>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</si>
  <si>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</si>
  <si>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</si>
  <si>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</si>
  <si>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</si>
  <si>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</si>
  <si>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</si>
  <si>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</si>
  <si>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</si>
  <si>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</si>
  <si>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</si>
  <si>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</si>
  <si>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</si>
  <si>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</si>
  <si>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</si>
  <si>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</si>
  <si>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</si>
  <si>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</si>
  <si>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</si>
  <si>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</si>
  <si>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</si>
  <si>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</si>
  <si>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</si>
  <si>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</si>
  <si>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</si>
  <si>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</si>
  <si>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</si>
  <si>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</si>
  <si>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</si>
  <si>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</si>
  <si>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</si>
  <si>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</si>
  <si>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</si>
  <si>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</si>
  <si>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</si>
  <si>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</si>
  <si>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</si>
  <si>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</si>
  <si>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</si>
  <si>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</si>
  <si>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</si>
  <si>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</si>
  <si>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</si>
  <si>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</si>
  <si>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</si>
  <si>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</si>
  <si>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</si>
  <si>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</si>
  <si>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</si>
  <si>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</si>
  <si>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</si>
  <si>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</si>
  <si>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</si>
  <si>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</si>
  <si>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</si>
  <si>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</si>
  <si>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</si>
  <si>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</si>
  <si>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</si>
  <si>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</si>
  <si>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</si>
  <si>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</si>
  <si>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</si>
  <si>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</si>
  <si>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</si>
  <si>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</si>
  <si>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</si>
  <si>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</si>
  <si>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</si>
  <si>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</si>
  <si>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 xml:space="preserve">Приложение №2 </t>
  </si>
  <si>
    <t>1 16 25000 00 0000 140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</si>
  <si>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</si>
  <si>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</si>
  <si>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</si>
  <si>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</si>
  <si>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</si>
  <si>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</si>
  <si>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</si>
  <si>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</si>
  <si>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</si>
  <si>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</si>
  <si>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</si>
  <si>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</si>
  <si>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Налоги на товары (работы, услуги), реализуемые на территлрии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</si>
  <si>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</si>
  <si>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</si>
  <si>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</si>
  <si>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</si>
  <si>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</si>
  <si>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</si>
  <si>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</si>
  <si>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</si>
  <si>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</si>
  <si>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1 12 00000 00 0000 120</t>
  </si>
  <si>
    <t>1 16 00000 00 0000 140</t>
  </si>
  <si>
    <t>1 17 00000 00 0000 180</t>
  </si>
  <si>
    <t>200  00000 00 0000 151</t>
  </si>
  <si>
    <t>202  00000 00 0000 151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</si>
  <si>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</si>
  <si>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</si>
  <si>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</si>
  <si>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</si>
  <si>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1 13 01000 00 0000 130</t>
  </si>
  <si>
    <t>1 13 01990 05 0000 130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</si>
  <si>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</si>
  <si>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</si>
  <si>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</si>
  <si>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 xml:space="preserve">Доходы от оказания платных услуг (работ)
</t>
  </si>
  <si>
    <t>Прочие доходы от оказания платных услуг (работ) получателями 
средств бюджетов муниципальных районов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</si>
  <si>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</si>
  <si>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</si>
  <si>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</si>
  <si>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202 25097 05 0000 151</t>
  </si>
  <si>
    <t>202 20077 05 0000 151</t>
  </si>
  <si>
    <t>202 20000 00 0000 151</t>
  </si>
  <si>
    <t>202 10000 05 0000 151</t>
  </si>
  <si>
    <t>202 15001 05 0000 151</t>
  </si>
  <si>
    <t>Субсидии бюджетам бюджетной системы Российской Федерации (межбюджетные субсидии)</t>
  </si>
  <si>
    <t>202 30024 05 0000 151</t>
  </si>
  <si>
    <t>203 30027 05 0000 151</t>
  </si>
  <si>
    <t>202 30029 05 0000 151</t>
  </si>
  <si>
    <t>202 40000 00 0000 151</t>
  </si>
  <si>
    <t>219 50000 05 0000 151</t>
  </si>
  <si>
    <t>202 35118 05 0000 151</t>
  </si>
  <si>
    <t>202 35082 05 0000 151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</si>
  <si>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</si>
  <si>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202 40014 05 0000 151</t>
  </si>
  <si>
    <t>ДОХОДЫ ОТ ПРОДАЖИ МАТЕРИАЛЬНЫХ И 
НЕМАТЕРИАЛЬНЫХ АКТИВОВ</t>
  </si>
  <si>
    <t>1 14 00000 00 0000 130</t>
  </si>
  <si>
    <t>1 14 02053 05 0000 410</t>
  </si>
  <si>
    <t>Доходы от реализации иного имущества, находящегося 
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</si>
  <si>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</si>
  <si>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</si>
  <si>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Утвержденный 
план за 2018 год</t>
  </si>
  <si>
    <t>45,2</t>
  </si>
  <si>
    <t>105417</t>
  </si>
  <si>
    <t>202 15009 05 0000 151</t>
  </si>
  <si>
    <t>Дотации бюджетам муниципальных районов  на 
частичную компенсацию дополнительных расходов на повышение оплаты труда работников бюджетной сферы и иные цели</t>
  </si>
  <si>
    <t>202 25497 05 0000 151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</si>
  <si>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</si>
  <si>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</si>
  <si>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устойчивому развитию сельских территорий</t>
  </si>
  <si>
    <t>202 15002 05 0000 151</t>
  </si>
  <si>
    <t>Прочие межбюджетные трансферты, передаваемые бюджетам муниципальных районов</t>
  </si>
  <si>
    <t>202 49999 05 0000 151</t>
  </si>
  <si>
    <t>33,2</t>
  </si>
  <si>
    <t>202 25027 05 0000 151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</si>
  <si>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</si>
  <si>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4241,6</t>
  </si>
  <si>
    <t>9520</t>
  </si>
  <si>
    <t>202 25519 05 0000 151</t>
  </si>
  <si>
    <t>202 25567 05 0000 151</t>
  </si>
  <si>
    <t>202 29999 05 0000 151</t>
  </si>
  <si>
    <t>Прочие субсидии бюджетам муниципальных районов</t>
  </si>
  <si>
    <t>8230</t>
  </si>
  <si>
    <t>630</t>
  </si>
  <si>
    <t>8239</t>
  </si>
  <si>
    <t>1 11 05025 05 0000 120</t>
  </si>
  <si>
    <t>Доходы, получаемые в виде арендной платы, 
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</si>
  <si>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1 11 05313 05 0000 120</t>
  </si>
  <si>
    <t>Плата по соглашениям об установлении сервитута,
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</si>
  <si>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635,6</t>
  </si>
  <si>
    <t>1 13 02065 05 0000 130</t>
  </si>
  <si>
    <t>1 13 02995 05 0000 130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</si>
  <si>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</si>
  <si>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
затрат бюджетов муниципальных районов</t>
  </si>
  <si>
    <t>1 13 02000 00 0000 130</t>
  </si>
  <si>
    <t>Доходы от компенсации затрат государства</t>
  </si>
  <si>
    <t>1 16 25050 01 0000 140</t>
  </si>
  <si>
    <t>Денежные взыскания (штрафы) за нарушение 
законодательства в области охраны окружающей среды</t>
  </si>
  <si>
    <t>1 05 04000 01 0000 110</t>
  </si>
  <si>
    <t xml:space="preserve">Налог, взимаемый в связи с применением патентной 
системы налогообложения, зачисляемый в бюджеты муниципальных районов </t>
  </si>
  <si>
    <t>218 00000 00 0000 151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</si>
  <si>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</si>
  <si>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218 05010 05 0000 150</t>
  </si>
  <si>
    <t>Доходы бюджетов муниципальных районов от возврата бюджетными учреждениями остатков субсидий прошлых лет</t>
  </si>
  <si>
    <t>Фактическое исполнение на 01.01.2019</t>
  </si>
  <si>
    <t>от"____"  ______________ 2019 г.  №____</t>
  </si>
  <si>
    <t xml:space="preserve">Доходы бюджета муниципального образования МО "Шовгеновский район" за 2018 год по кодам видов доходов, подвидов доходов,
 классификации операции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</si>
</sst>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</font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justify"/>
    </xf>
    <xf numFmtId="0" fontId="7" fillId="0" borderId="1" xfId="0" applyFont="1" applyFill="1" applyBorder="1" applyAlignment="1">
      <alignment vertical="justify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wrapText="1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9"/>
  <sheetViews>
    <sheetView tabSelected="1" workbookViewId="0">
      <selection activeCell="F11" sqref="F11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7.7109375" customWidth="1"/>
    <col min="5" max="5" width="15.7109375" customWidth="1"/>
    <col min="6" max="6" width="20.28515625" customWidth="1"/>
    <col min="7" max="7" width="13.7109375" customWidth="1"/>
  </cols>
  <sheetData>
    <row r="1" spans="2:10" x14ac:dyDescent="0.2">
      <c r="B1" s="31"/>
      <c r="C1" s="105" t="s">
        <v>197</v>
      </c>
      <c r="D1" s="105"/>
      <c r="E1" s="105"/>
      <c r="F1" s="105"/>
      <c r="G1" s="105"/>
    </row>
    <row r="2" spans="2:10" x14ac:dyDescent="0.2">
      <c r="B2" s="31"/>
      <c r="C2" s="105" t="s">
        <v>117</v>
      </c>
      <c r="D2" s="105"/>
      <c r="E2" s="105"/>
      <c r="F2" s="105"/>
      <c r="G2" s="105"/>
    </row>
    <row r="3" spans="2:10" x14ac:dyDescent="0.2">
      <c r="B3" s="31"/>
      <c r="C3" s="105" t="s">
        <v>102</v>
      </c>
      <c r="D3" s="105"/>
      <c r="E3" s="105"/>
      <c r="F3" s="105"/>
      <c r="G3" s="105"/>
    </row>
    <row r="4" spans="2:10" x14ac:dyDescent="0.2">
      <c r="B4" s="31"/>
      <c r="C4" s="105" t="s">
        <v>103</v>
      </c>
      <c r="D4" s="105"/>
      <c r="E4" s="105"/>
      <c r="F4" s="105"/>
      <c r="G4" s="105"/>
    </row>
    <row r="5" spans="2:10" x14ac:dyDescent="0.2">
      <c r="B5" s="31"/>
      <c r="C5" s="105" t="s">
        <v>305</v>
      </c>
      <c r="D5" s="105"/>
      <c r="E5" s="105"/>
      <c r="F5" s="105"/>
      <c r="G5" s="105"/>
    </row>
    <row r="6" spans="2:10" x14ac:dyDescent="0.2">
      <c r="B6" s="31"/>
      <c r="C6" s="104"/>
      <c r="D6" s="104"/>
      <c r="E6" s="104"/>
      <c r="F6" s="31"/>
      <c r="G6" s="31"/>
    </row>
    <row r="7" spans="2:10" x14ac:dyDescent="0.2">
      <c r="B7" s="98" t="s">
        <v>306</v>
      </c>
      <c r="C7" s="98"/>
      <c r="D7" s="98"/>
      <c r="E7" s="98"/>
      <c r="F7" s="98"/>
      <c r="G7" s="98"/>
    </row>
    <row r="8" spans="2:10" x14ac:dyDescent="0.2">
      <c r="B8" s="98" t="s">
        <v>196</v>
      </c>
      <c r="C8" s="98"/>
      <c r="D8" s="98"/>
      <c r="E8" s="98"/>
      <c r="F8" s="98"/>
      <c r="G8" s="98"/>
    </row>
    <row r="9" spans="2:10" x14ac:dyDescent="0.2">
      <c r="B9" s="98" t="s">
        <v>103</v>
      </c>
      <c r="C9" s="98"/>
      <c r="D9" s="98"/>
      <c r="E9" s="98"/>
      <c r="F9" s="98"/>
      <c r="G9" s="98"/>
    </row>
    <row r="10" spans="2:10" x14ac:dyDescent="0.2">
      <c r="B10" s="32"/>
      <c r="C10" s="33"/>
      <c r="D10" s="33"/>
      <c r="E10" s="34" t="s">
        <v>56</v>
      </c>
      <c r="F10" s="35"/>
      <c r="G10" s="35"/>
    </row>
    <row r="11" spans="2:10" ht="51" x14ac:dyDescent="0.25">
      <c r="B11" s="36" t="s">
        <v>199</v>
      </c>
      <c r="C11" s="36" t="s">
        <v>200</v>
      </c>
      <c r="D11" s="37" t="s">
        <v>261</v>
      </c>
      <c r="E11" s="37" t="s">
        <v>201</v>
      </c>
      <c r="F11" s="38" t="s">
        <v>304</v>
      </c>
      <c r="G11" s="38" t="s">
        <v>202</v>
      </c>
      <c r="H11" s="2"/>
      <c r="I11" s="2"/>
      <c r="J11" s="2"/>
    </row>
    <row r="12" spans="2:10" ht="15.75" x14ac:dyDescent="0.25">
      <c r="B12" s="39" t="s">
        <v>2</v>
      </c>
      <c r="C12" s="39"/>
      <c r="D12" s="40">
        <f>D13+D64</f>
        <v>477546.8000000001</v>
      </c>
      <c r="E12" s="40">
        <f>E13+E64</f>
        <v>477546.8000000001</v>
      </c>
      <c r="F12" s="40">
        <f>F13+F64</f>
        <v>465003.60000000009</v>
      </c>
      <c r="G12" s="41">
        <f t="shared" ref="G12:G84" si="0">F12/E12*100</f>
        <v>97.373409265856253</v>
      </c>
      <c r="H12" s="2"/>
      <c r="I12" s="2"/>
      <c r="J12" s="2"/>
    </row>
    <row r="13" spans="2:10" ht="28.5" customHeight="1" x14ac:dyDescent="0.25">
      <c r="B13" s="39" t="s">
        <v>3</v>
      </c>
      <c r="C13" s="42" t="s">
        <v>4</v>
      </c>
      <c r="D13" s="71">
        <f>D14+D22+D29+D31+D33+D35+D42+D53+D63+D16+D44+D50</f>
        <v>56003.4</v>
      </c>
      <c r="E13" s="71">
        <f t="shared" ref="E13:F13" si="1">E14+E22+E29+E31+E33+E35+E42+E53+E63+E16+E44+E50</f>
        <v>56003.4</v>
      </c>
      <c r="F13" s="71">
        <f t="shared" si="1"/>
        <v>56260.5</v>
      </c>
      <c r="G13" s="41">
        <f t="shared" si="0"/>
        <v>100.45907927018716</v>
      </c>
      <c r="H13" s="2"/>
      <c r="I13" s="2"/>
      <c r="J13" s="2"/>
    </row>
    <row r="14" spans="2:10" ht="15.75" x14ac:dyDescent="0.25">
      <c r="B14" s="39" t="s">
        <v>5</v>
      </c>
      <c r="C14" s="42" t="s">
        <v>6</v>
      </c>
      <c r="D14" s="43">
        <f xml:space="preserve"> D15</f>
        <v>14880</v>
      </c>
      <c r="E14" s="43">
        <f xml:space="preserve"> E15</f>
        <v>14880</v>
      </c>
      <c r="F14" s="44">
        <f xml:space="preserve"> F15</f>
        <v>14888.4</v>
      </c>
      <c r="G14" s="41">
        <f t="shared" si="0"/>
        <v>100.05645161290322</v>
      </c>
      <c r="H14" s="2"/>
      <c r="I14" s="2"/>
      <c r="J14" s="2"/>
    </row>
    <row r="15" spans="2:10" ht="15.75" x14ac:dyDescent="0.25">
      <c r="B15" s="45" t="s">
        <v>9</v>
      </c>
      <c r="C15" s="73" t="s">
        <v>10</v>
      </c>
      <c r="D15" s="47">
        <v>14880</v>
      </c>
      <c r="E15" s="47">
        <v>14880</v>
      </c>
      <c r="F15" s="48">
        <v>14888.4</v>
      </c>
      <c r="G15" s="49">
        <f t="shared" si="0"/>
        <v>100.05645161290322</v>
      </c>
      <c r="H15" s="2"/>
      <c r="I15" s="2"/>
      <c r="J15" s="2"/>
    </row>
    <row r="16" spans="2:10" ht="27.75" customHeight="1" x14ac:dyDescent="0.25">
      <c r="B16" s="72" t="s">
        <v>204</v>
      </c>
      <c r="C16" s="74" t="s">
        <v>211</v>
      </c>
      <c r="D16" s="75">
        <f>D17</f>
        <v>1229.3</v>
      </c>
      <c r="E16" s="43">
        <f t="shared" ref="E16:F16" si="2">E17</f>
        <v>1229.3</v>
      </c>
      <c r="F16" s="43">
        <f t="shared" si="2"/>
        <v>1328.4</v>
      </c>
      <c r="G16" s="41">
        <f t="shared" si="0"/>
        <v>108.0614984137314</v>
      </c>
      <c r="H16" s="2"/>
      <c r="I16" s="2"/>
      <c r="J16" s="2"/>
    </row>
    <row r="17" spans="2:10" ht="24" x14ac:dyDescent="0.25">
      <c r="B17" s="39" t="s">
        <v>205</v>
      </c>
      <c r="C17" s="65" t="s">
        <v>210</v>
      </c>
      <c r="D17" s="43">
        <f>D18+D19+D20+D21</f>
        <v>1229.3</v>
      </c>
      <c r="E17" s="43">
        <f t="shared" ref="E17:F17" si="3">E18+E19+E20+E21</f>
        <v>1229.3</v>
      </c>
      <c r="F17" s="43">
        <f t="shared" si="3"/>
        <v>1328.4</v>
      </c>
      <c r="G17" s="41">
        <f t="shared" si="0"/>
        <v>108.0614984137314</v>
      </c>
      <c r="H17" s="2"/>
      <c r="I17" s="2"/>
      <c r="J17" s="2"/>
    </row>
    <row r="18" spans="2:10" ht="51" x14ac:dyDescent="0.25">
      <c r="B18" s="63" t="s">
        <v>206</v>
      </c>
      <c r="C18" s="64" t="s">
        <v>212</v>
      </c>
      <c r="D18" s="47">
        <v>458.5</v>
      </c>
      <c r="E18" s="47">
        <v>458.5</v>
      </c>
      <c r="F18" s="48">
        <v>591.9</v>
      </c>
      <c r="G18" s="49">
        <f t="shared" si="0"/>
        <v>129.09487459105779</v>
      </c>
      <c r="H18" s="2"/>
      <c r="I18" s="2"/>
      <c r="J18" s="2"/>
    </row>
    <row r="19" spans="2:10" ht="63.75" x14ac:dyDescent="0.25">
      <c r="B19" s="63" t="s">
        <v>207</v>
      </c>
      <c r="C19" s="64" t="s">
        <v>213</v>
      </c>
      <c r="D19" s="47">
        <v>3.5</v>
      </c>
      <c r="E19" s="47">
        <v>3.5</v>
      </c>
      <c r="F19" s="48">
        <v>5.7</v>
      </c>
      <c r="G19" s="49">
        <f t="shared" si="0"/>
        <v>162.85714285714286</v>
      </c>
      <c r="H19" s="2"/>
      <c r="I19" s="2"/>
      <c r="J19" s="2"/>
    </row>
    <row r="20" spans="2:10" ht="51" x14ac:dyDescent="0.25">
      <c r="B20" s="63" t="s">
        <v>208</v>
      </c>
      <c r="C20" s="64" t="s">
        <v>214</v>
      </c>
      <c r="D20" s="47">
        <v>838.2</v>
      </c>
      <c r="E20" s="47">
        <v>838.2</v>
      </c>
      <c r="F20" s="48">
        <v>863.4</v>
      </c>
      <c r="G20" s="49">
        <f t="shared" si="0"/>
        <v>103.00644237652111</v>
      </c>
      <c r="H20" s="2"/>
      <c r="I20" s="2"/>
      <c r="J20" s="2"/>
    </row>
    <row r="21" spans="2:10" ht="51" x14ac:dyDescent="0.25">
      <c r="B21" s="63" t="s">
        <v>209</v>
      </c>
      <c r="C21" s="64" t="s">
        <v>215</v>
      </c>
      <c r="D21" s="47">
        <v>-70.900000000000006</v>
      </c>
      <c r="E21" s="47">
        <v>-70.900000000000006</v>
      </c>
      <c r="F21" s="48">
        <v>-132.6</v>
      </c>
      <c r="G21" s="49">
        <f t="shared" si="0"/>
        <v>187.02397743300421</v>
      </c>
      <c r="H21" s="2"/>
      <c r="I21" s="2"/>
      <c r="J21" s="2"/>
    </row>
    <row r="22" spans="2:10" ht="15.75" x14ac:dyDescent="0.25">
      <c r="B22" s="39" t="s">
        <v>216</v>
      </c>
      <c r="C22" s="42" t="s">
        <v>12</v>
      </c>
      <c r="D22" s="44">
        <f>D23+D26+D27</f>
        <v>9949.4000000000015</v>
      </c>
      <c r="E22" s="44">
        <f>E23+E26+E27</f>
        <v>9949.4000000000015</v>
      </c>
      <c r="F22" s="44">
        <f>F23+F26+F27+F28</f>
        <v>10007</v>
      </c>
      <c r="G22" s="41">
        <f t="shared" si="0"/>
        <v>100.57892938267632</v>
      </c>
      <c r="H22" s="2"/>
      <c r="I22" s="2"/>
      <c r="J22" s="2"/>
    </row>
    <row r="23" spans="2:10" ht="25.5" x14ac:dyDescent="0.25">
      <c r="B23" s="39" t="s">
        <v>13</v>
      </c>
      <c r="C23" s="42" t="s">
        <v>203</v>
      </c>
      <c r="D23" s="44">
        <f>D24+D25</f>
        <v>2914.3</v>
      </c>
      <c r="E23" s="44">
        <f t="shared" ref="E23:F23" si="4">E24+E25</f>
        <v>2914.3</v>
      </c>
      <c r="F23" s="44">
        <f t="shared" si="4"/>
        <v>3186.2</v>
      </c>
      <c r="G23" s="41">
        <f t="shared" si="0"/>
        <v>109.32985622619495</v>
      </c>
      <c r="H23" s="2"/>
      <c r="I23" s="2"/>
      <c r="J23" s="2"/>
    </row>
    <row r="24" spans="2:10" ht="25.5" x14ac:dyDescent="0.25">
      <c r="B24" s="45" t="s">
        <v>226</v>
      </c>
      <c r="C24" s="46" t="s">
        <v>89</v>
      </c>
      <c r="D24" s="48">
        <v>1927.3</v>
      </c>
      <c r="E24" s="48">
        <v>1927.3</v>
      </c>
      <c r="F24" s="48">
        <v>2085.9</v>
      </c>
      <c r="G24" s="49">
        <f t="shared" si="0"/>
        <v>108.22912883308256</v>
      </c>
      <c r="H24" s="2"/>
      <c r="I24" s="2"/>
      <c r="J24" s="2"/>
    </row>
    <row r="25" spans="2:10" ht="38.25" x14ac:dyDescent="0.25">
      <c r="B25" s="45" t="s">
        <v>58</v>
      </c>
      <c r="C25" s="46" t="s">
        <v>90</v>
      </c>
      <c r="D25" s="48">
        <v>987</v>
      </c>
      <c r="E25" s="48">
        <v>987</v>
      </c>
      <c r="F25" s="48">
        <v>1100.3</v>
      </c>
      <c r="G25" s="49">
        <f t="shared" si="0"/>
        <v>111.47922998986827</v>
      </c>
      <c r="H25" s="2"/>
      <c r="I25" s="2"/>
      <c r="J25" s="2"/>
    </row>
    <row r="26" spans="2:10" ht="25.5" x14ac:dyDescent="0.25">
      <c r="B26" s="45" t="s">
        <v>14</v>
      </c>
      <c r="C26" s="46" t="s">
        <v>15</v>
      </c>
      <c r="D26" s="48">
        <v>1016</v>
      </c>
      <c r="E26" s="48">
        <v>1016</v>
      </c>
      <c r="F26" s="48">
        <v>788.8</v>
      </c>
      <c r="G26" s="49">
        <f t="shared" si="0"/>
        <v>77.637795275590548</v>
      </c>
      <c r="H26" s="2"/>
      <c r="I26" s="2"/>
      <c r="J26" s="2"/>
    </row>
    <row r="27" spans="2:10" ht="15.75" x14ac:dyDescent="0.25">
      <c r="B27" s="45" t="s">
        <v>16</v>
      </c>
      <c r="C27" s="46" t="s">
        <v>17</v>
      </c>
      <c r="D27" s="48">
        <v>6019.1</v>
      </c>
      <c r="E27" s="48">
        <v>6019.1</v>
      </c>
      <c r="F27" s="48">
        <v>6021.5</v>
      </c>
      <c r="G27" s="49">
        <f t="shared" si="0"/>
        <v>100.03987307072487</v>
      </c>
      <c r="H27" s="2"/>
      <c r="I27" s="2"/>
      <c r="J27" s="2"/>
    </row>
    <row r="28" spans="2:10" ht="38.25" x14ac:dyDescent="0.25">
      <c r="B28" s="92" t="s">
        <v>298</v>
      </c>
      <c r="C28" s="93" t="s">
        <v>299</v>
      </c>
      <c r="D28" s="48"/>
      <c r="E28" s="48"/>
      <c r="F28" s="48">
        <v>10.5</v>
      </c>
      <c r="G28" s="49"/>
      <c r="H28" s="2"/>
      <c r="I28" s="2"/>
      <c r="J28" s="2"/>
    </row>
    <row r="29" spans="2:10" ht="15.75" x14ac:dyDescent="0.25">
      <c r="B29" s="39" t="s">
        <v>217</v>
      </c>
      <c r="C29" s="42" t="s">
        <v>19</v>
      </c>
      <c r="D29" s="50" t="str">
        <f>D30</f>
        <v>8230</v>
      </c>
      <c r="E29" s="50" t="str">
        <f>E30</f>
        <v>8230</v>
      </c>
      <c r="F29" s="50" t="str">
        <f>F30</f>
        <v>8239</v>
      </c>
      <c r="G29" s="41">
        <f t="shared" si="0"/>
        <v>100.1093560145808</v>
      </c>
      <c r="H29" s="2"/>
      <c r="I29" s="2"/>
      <c r="J29" s="2"/>
    </row>
    <row r="30" spans="2:10" ht="15.75" x14ac:dyDescent="0.25">
      <c r="B30" s="45" t="s">
        <v>20</v>
      </c>
      <c r="C30" s="46" t="s">
        <v>21</v>
      </c>
      <c r="D30" s="51" t="s">
        <v>282</v>
      </c>
      <c r="E30" s="51" t="s">
        <v>282</v>
      </c>
      <c r="F30" s="52" t="s">
        <v>284</v>
      </c>
      <c r="G30" s="49">
        <f>F30/E30*100</f>
        <v>100.1093560145808</v>
      </c>
      <c r="H30" s="2"/>
      <c r="I30" s="2"/>
      <c r="J30" s="2"/>
    </row>
    <row r="31" spans="2:10" ht="25.5" x14ac:dyDescent="0.25">
      <c r="B31" s="39" t="s">
        <v>218</v>
      </c>
      <c r="C31" s="42" t="s">
        <v>23</v>
      </c>
      <c r="D31" s="50" t="str">
        <f>D32</f>
        <v>45,2</v>
      </c>
      <c r="E31" s="50" t="str">
        <f>E32</f>
        <v>45,2</v>
      </c>
      <c r="F31" s="50" t="str">
        <f>F32</f>
        <v>33,2</v>
      </c>
      <c r="G31" s="49">
        <f t="shared" si="0"/>
        <v>73.451327433628322</v>
      </c>
      <c r="H31" s="2"/>
      <c r="I31" s="2"/>
      <c r="J31" s="2"/>
    </row>
    <row r="32" spans="2:10" ht="15.75" x14ac:dyDescent="0.25">
      <c r="B32" s="45" t="s">
        <v>24</v>
      </c>
      <c r="C32" s="46" t="s">
        <v>25</v>
      </c>
      <c r="D32" s="51" t="s">
        <v>262</v>
      </c>
      <c r="E32" s="51" t="s">
        <v>262</v>
      </c>
      <c r="F32" s="52" t="s">
        <v>273</v>
      </c>
      <c r="G32" s="49">
        <f t="shared" si="0"/>
        <v>73.451327433628322</v>
      </c>
      <c r="H32" s="2"/>
      <c r="I32" s="2"/>
      <c r="J32" s="2"/>
    </row>
    <row r="33" spans="2:10" ht="15.75" x14ac:dyDescent="0.25">
      <c r="B33" s="39" t="s">
        <v>219</v>
      </c>
      <c r="C33" s="42" t="s">
        <v>27</v>
      </c>
      <c r="D33" s="44">
        <f>D34</f>
        <v>1670</v>
      </c>
      <c r="E33" s="44">
        <f>E34</f>
        <v>1670</v>
      </c>
      <c r="F33" s="44">
        <f>F34</f>
        <v>1676.1</v>
      </c>
      <c r="G33" s="41">
        <f t="shared" si="0"/>
        <v>100.36526946107784</v>
      </c>
      <c r="H33" s="2"/>
      <c r="I33" s="2"/>
      <c r="J33" s="2"/>
    </row>
    <row r="34" spans="2:10" ht="25.5" x14ac:dyDescent="0.25">
      <c r="B34" s="45" t="s">
        <v>28</v>
      </c>
      <c r="C34" s="46" t="s">
        <v>29</v>
      </c>
      <c r="D34" s="48">
        <v>1670</v>
      </c>
      <c r="E34" s="48">
        <v>1670</v>
      </c>
      <c r="F34" s="48">
        <v>1676.1</v>
      </c>
      <c r="G34" s="49">
        <f t="shared" si="0"/>
        <v>100.36526946107784</v>
      </c>
      <c r="H34" s="2"/>
      <c r="I34" s="2"/>
      <c r="J34" s="2"/>
    </row>
    <row r="35" spans="2:10" ht="25.5" x14ac:dyDescent="0.25">
      <c r="B35" s="39" t="s">
        <v>220</v>
      </c>
      <c r="C35" s="42" t="s">
        <v>32</v>
      </c>
      <c r="D35" s="55">
        <f>D36</f>
        <v>18439.5</v>
      </c>
      <c r="E35" s="55">
        <f>E36</f>
        <v>18439.5</v>
      </c>
      <c r="F35" s="55">
        <f>F36</f>
        <v>18446.100000000002</v>
      </c>
      <c r="G35" s="41">
        <f t="shared" si="0"/>
        <v>100.03579272756855</v>
      </c>
      <c r="H35" s="2"/>
      <c r="I35" s="2"/>
      <c r="J35" s="2"/>
    </row>
    <row r="36" spans="2:10" ht="63.75" x14ac:dyDescent="0.25">
      <c r="B36" s="39" t="s">
        <v>33</v>
      </c>
      <c r="C36" s="53" t="s">
        <v>61</v>
      </c>
      <c r="D36" s="55">
        <f>D37+D39+D38+D41</f>
        <v>18439.5</v>
      </c>
      <c r="E36" s="55">
        <f t="shared" ref="E36:F36" si="5">E37+E39+E38+E41</f>
        <v>18439.5</v>
      </c>
      <c r="F36" s="55">
        <f t="shared" si="5"/>
        <v>18446.100000000002</v>
      </c>
      <c r="G36" s="41">
        <f t="shared" si="0"/>
        <v>100.03579272756855</v>
      </c>
      <c r="H36" s="2"/>
      <c r="I36" s="2"/>
      <c r="J36" s="2"/>
    </row>
    <row r="37" spans="2:10" ht="63.75" x14ac:dyDescent="0.25">
      <c r="B37" s="45" t="s">
        <v>227</v>
      </c>
      <c r="C37" s="54" t="s">
        <v>60</v>
      </c>
      <c r="D37" s="76">
        <v>18420</v>
      </c>
      <c r="E37" s="76">
        <v>18420</v>
      </c>
      <c r="F37" s="76">
        <v>18430</v>
      </c>
      <c r="G37" s="49">
        <f t="shared" si="0"/>
        <v>100.0542888165038</v>
      </c>
      <c r="H37" s="2"/>
      <c r="I37" s="2"/>
      <c r="J37" s="2"/>
    </row>
    <row r="38" spans="2:10" ht="63.75" x14ac:dyDescent="0.25">
      <c r="B38" s="92" t="s">
        <v>285</v>
      </c>
      <c r="C38" s="54" t="s">
        <v>286</v>
      </c>
      <c r="D38" s="94"/>
      <c r="E38" s="94"/>
      <c r="F38" s="94">
        <v>1.2</v>
      </c>
      <c r="G38" s="95"/>
      <c r="H38" s="2"/>
      <c r="I38" s="2"/>
      <c r="J38" s="2"/>
    </row>
    <row r="39" spans="2:10" ht="12.75" customHeight="1" x14ac:dyDescent="0.25">
      <c r="B39" s="99" t="s">
        <v>35</v>
      </c>
      <c r="C39" s="100" t="s">
        <v>36</v>
      </c>
      <c r="D39" s="101">
        <v>19.5</v>
      </c>
      <c r="E39" s="101">
        <v>19.5</v>
      </c>
      <c r="F39" s="101">
        <v>4.7</v>
      </c>
      <c r="G39" s="102">
        <f t="shared" si="0"/>
        <v>24.102564102564102</v>
      </c>
      <c r="H39" s="2"/>
      <c r="I39" s="2"/>
      <c r="J39" s="2"/>
    </row>
    <row r="40" spans="2:10" ht="37.5" customHeight="1" x14ac:dyDescent="0.25">
      <c r="B40" s="99"/>
      <c r="C40" s="100"/>
      <c r="D40" s="101"/>
      <c r="E40" s="101"/>
      <c r="F40" s="101"/>
      <c r="G40" s="103"/>
      <c r="H40" s="2"/>
      <c r="I40" s="2"/>
      <c r="J40" s="2"/>
    </row>
    <row r="41" spans="2:10" ht="117.75" customHeight="1" x14ac:dyDescent="0.25">
      <c r="B41" s="92" t="s">
        <v>287</v>
      </c>
      <c r="C41" s="93" t="s">
        <v>288</v>
      </c>
      <c r="D41" s="94"/>
      <c r="E41" s="94"/>
      <c r="F41" s="94">
        <v>10.199999999999999</v>
      </c>
      <c r="G41" s="96"/>
      <c r="H41" s="2"/>
      <c r="I41" s="2"/>
      <c r="J41" s="2"/>
    </row>
    <row r="42" spans="2:10" ht="25.5" customHeight="1" x14ac:dyDescent="0.25">
      <c r="B42" s="39" t="s">
        <v>221</v>
      </c>
      <c r="C42" s="42" t="s">
        <v>38</v>
      </c>
      <c r="D42" s="50" t="str">
        <f>D43</f>
        <v>630</v>
      </c>
      <c r="E42" s="50" t="str">
        <f>E43</f>
        <v>630</v>
      </c>
      <c r="F42" s="50" t="str">
        <f>F43</f>
        <v>635,6</v>
      </c>
      <c r="G42" s="41">
        <f t="shared" si="0"/>
        <v>100.8888888888889</v>
      </c>
      <c r="H42" s="2"/>
      <c r="I42" s="2"/>
      <c r="J42" s="2"/>
    </row>
    <row r="43" spans="2:10" ht="15.75" x14ac:dyDescent="0.25">
      <c r="B43" s="45" t="s">
        <v>232</v>
      </c>
      <c r="C43" s="46" t="s">
        <v>40</v>
      </c>
      <c r="D43" s="51" t="s">
        <v>283</v>
      </c>
      <c r="E43" s="51" t="s">
        <v>283</v>
      </c>
      <c r="F43" s="51" t="s">
        <v>289</v>
      </c>
      <c r="G43" s="49">
        <f>F43/E43*100</f>
        <v>100.8888888888889</v>
      </c>
      <c r="H43" s="2"/>
      <c r="I43" s="2"/>
      <c r="J43" s="2"/>
    </row>
    <row r="44" spans="2:10" ht="25.5" x14ac:dyDescent="0.25">
      <c r="B44" s="39" t="s">
        <v>233</v>
      </c>
      <c r="C44" s="42" t="s">
        <v>234</v>
      </c>
      <c r="D44" s="55">
        <f t="shared" ref="D44:E44" si="6">D45+D47</f>
        <v>0</v>
      </c>
      <c r="E44" s="55">
        <f t="shared" si="6"/>
        <v>0</v>
      </c>
      <c r="F44" s="55">
        <f>F45+F47</f>
        <v>44.7</v>
      </c>
      <c r="G44" s="49"/>
      <c r="H44" s="2"/>
      <c r="I44" s="2"/>
      <c r="J44" s="2"/>
    </row>
    <row r="45" spans="2:10" ht="25.5" x14ac:dyDescent="0.25">
      <c r="B45" s="39" t="s">
        <v>230</v>
      </c>
      <c r="C45" s="42" t="s">
        <v>235</v>
      </c>
      <c r="D45" s="55">
        <f>D46</f>
        <v>0</v>
      </c>
      <c r="E45" s="55">
        <f t="shared" ref="E45:F45" si="7">E46</f>
        <v>0</v>
      </c>
      <c r="F45" s="55">
        <f t="shared" si="7"/>
        <v>14</v>
      </c>
      <c r="G45" s="49"/>
      <c r="H45" s="2"/>
      <c r="I45" s="2"/>
      <c r="J45" s="2"/>
    </row>
    <row r="46" spans="2:10" ht="25.5" x14ac:dyDescent="0.25">
      <c r="B46" s="69" t="s">
        <v>231</v>
      </c>
      <c r="C46" s="70" t="s">
        <v>236</v>
      </c>
      <c r="D46" s="76"/>
      <c r="E46" s="76"/>
      <c r="F46" s="76">
        <v>14</v>
      </c>
      <c r="G46" s="49"/>
      <c r="H46" s="2"/>
      <c r="I46" s="2"/>
      <c r="J46" s="2"/>
    </row>
    <row r="47" spans="2:10" ht="15.75" x14ac:dyDescent="0.25">
      <c r="B47" s="39" t="s">
        <v>294</v>
      </c>
      <c r="C47" s="42" t="s">
        <v>295</v>
      </c>
      <c r="D47" s="55">
        <f t="shared" ref="D47:E47" si="8">D48+D49</f>
        <v>0</v>
      </c>
      <c r="E47" s="55">
        <f t="shared" si="8"/>
        <v>0</v>
      </c>
      <c r="F47" s="55">
        <f>F48+F49</f>
        <v>30.7</v>
      </c>
      <c r="G47" s="41"/>
      <c r="H47" s="2"/>
      <c r="I47" s="2"/>
      <c r="J47" s="2"/>
    </row>
    <row r="48" spans="2:10" ht="28.5" customHeight="1" x14ac:dyDescent="0.25">
      <c r="B48" s="92" t="s">
        <v>290</v>
      </c>
      <c r="C48" s="93" t="s">
        <v>292</v>
      </c>
      <c r="D48" s="94"/>
      <c r="E48" s="94"/>
      <c r="F48" s="94">
        <v>27</v>
      </c>
      <c r="G48" s="49"/>
      <c r="H48" s="2"/>
      <c r="I48" s="2"/>
      <c r="J48" s="2"/>
    </row>
    <row r="49" spans="2:10" ht="25.5" x14ac:dyDescent="0.25">
      <c r="B49" s="92" t="s">
        <v>291</v>
      </c>
      <c r="C49" s="93" t="s">
        <v>293</v>
      </c>
      <c r="D49" s="94"/>
      <c r="E49" s="94"/>
      <c r="F49" s="94">
        <v>3.7</v>
      </c>
      <c r="G49" s="49"/>
      <c r="H49" s="2"/>
      <c r="I49" s="2"/>
      <c r="J49" s="2"/>
    </row>
    <row r="50" spans="2:10" ht="25.5" x14ac:dyDescent="0.25">
      <c r="B50" s="39" t="s">
        <v>256</v>
      </c>
      <c r="C50" s="42" t="s">
        <v>255</v>
      </c>
      <c r="D50" s="55">
        <f>D51+D52</f>
        <v>540</v>
      </c>
      <c r="E50" s="55">
        <f t="shared" ref="E50:F50" si="9">E51+E52</f>
        <v>540</v>
      </c>
      <c r="F50" s="55">
        <f t="shared" si="9"/>
        <v>547</v>
      </c>
      <c r="G50" s="41">
        <f t="shared" si="0"/>
        <v>101.2962962962963</v>
      </c>
      <c r="H50" s="2"/>
      <c r="I50" s="2"/>
      <c r="J50" s="2"/>
    </row>
    <row r="51" spans="2:10" ht="76.5" x14ac:dyDescent="0.25">
      <c r="B51" s="79" t="s">
        <v>257</v>
      </c>
      <c r="C51" s="80" t="s">
        <v>258</v>
      </c>
      <c r="D51" s="81">
        <v>150</v>
      </c>
      <c r="E51" s="81">
        <v>150</v>
      </c>
      <c r="F51" s="81">
        <v>156</v>
      </c>
      <c r="G51" s="41">
        <f t="shared" si="0"/>
        <v>104</v>
      </c>
      <c r="H51" s="2"/>
      <c r="I51" s="2"/>
      <c r="J51" s="2"/>
    </row>
    <row r="52" spans="2:10" ht="51" x14ac:dyDescent="0.25">
      <c r="B52" s="79" t="s">
        <v>260</v>
      </c>
      <c r="C52" s="80" t="s">
        <v>259</v>
      </c>
      <c r="D52" s="81">
        <v>390</v>
      </c>
      <c r="E52" s="81">
        <v>390</v>
      </c>
      <c r="F52" s="81">
        <v>391</v>
      </c>
      <c r="G52" s="41">
        <f t="shared" si="0"/>
        <v>100.25641025641025</v>
      </c>
      <c r="H52" s="2"/>
      <c r="I52" s="2"/>
      <c r="J52" s="2"/>
    </row>
    <row r="53" spans="2:10" ht="32.25" customHeight="1" x14ac:dyDescent="0.25">
      <c r="B53" s="39" t="s">
        <v>222</v>
      </c>
      <c r="C53" s="42" t="s">
        <v>67</v>
      </c>
      <c r="D53" s="44">
        <f>D54+D57+D58+D61+D62</f>
        <v>190</v>
      </c>
      <c r="E53" s="44">
        <f t="shared" ref="E53:F53" si="10">E54+E57+E58+E61+E62</f>
        <v>190</v>
      </c>
      <c r="F53" s="44">
        <f t="shared" si="10"/>
        <v>191.9</v>
      </c>
      <c r="G53" s="41">
        <f t="shared" si="0"/>
        <v>101</v>
      </c>
      <c r="H53" s="2"/>
      <c r="I53" s="2"/>
      <c r="J53" s="2"/>
    </row>
    <row r="54" spans="2:10" ht="36" customHeight="1" x14ac:dyDescent="0.25">
      <c r="B54" s="39" t="s">
        <v>77</v>
      </c>
      <c r="C54" s="42" t="s">
        <v>68</v>
      </c>
      <c r="D54" s="44">
        <f>D55+D56</f>
        <v>78.8</v>
      </c>
      <c r="E54" s="44">
        <f>E55+E56</f>
        <v>78.8</v>
      </c>
      <c r="F54" s="44">
        <f>F55+F56</f>
        <v>79</v>
      </c>
      <c r="G54" s="41">
        <f t="shared" si="0"/>
        <v>100.253807106599</v>
      </c>
      <c r="H54" s="2"/>
      <c r="I54" s="2"/>
      <c r="J54" s="2"/>
    </row>
    <row r="55" spans="2:10" ht="51" x14ac:dyDescent="0.25">
      <c r="B55" s="45" t="s">
        <v>78</v>
      </c>
      <c r="C55" s="46" t="s">
        <v>69</v>
      </c>
      <c r="D55" s="48">
        <v>68.8</v>
      </c>
      <c r="E55" s="48">
        <v>68.8</v>
      </c>
      <c r="F55" s="48">
        <v>70.3</v>
      </c>
      <c r="G55" s="49">
        <f t="shared" si="0"/>
        <v>102.18023255813952</v>
      </c>
      <c r="H55" s="2"/>
      <c r="I55" s="2"/>
      <c r="J55" s="2"/>
    </row>
    <row r="56" spans="2:10" ht="51" x14ac:dyDescent="0.25">
      <c r="B56" s="45" t="s">
        <v>79</v>
      </c>
      <c r="C56" s="46" t="s">
        <v>70</v>
      </c>
      <c r="D56" s="48">
        <v>10</v>
      </c>
      <c r="E56" s="48">
        <v>10</v>
      </c>
      <c r="F56" s="48">
        <v>8.6999999999999993</v>
      </c>
      <c r="G56" s="49">
        <f t="shared" si="0"/>
        <v>86.999999999999986</v>
      </c>
      <c r="H56" s="2"/>
      <c r="I56" s="2"/>
      <c r="J56" s="2"/>
    </row>
    <row r="57" spans="2:10" ht="51" x14ac:dyDescent="0.25">
      <c r="B57" s="39" t="s">
        <v>80</v>
      </c>
      <c r="C57" s="42" t="s">
        <v>71</v>
      </c>
      <c r="D57" s="44">
        <v>20</v>
      </c>
      <c r="E57" s="44">
        <v>20</v>
      </c>
      <c r="F57" s="44">
        <v>0.2</v>
      </c>
      <c r="G57" s="41">
        <f t="shared" si="0"/>
        <v>1</v>
      </c>
      <c r="H57" s="2"/>
      <c r="I57" s="2"/>
      <c r="J57" s="2"/>
    </row>
    <row r="58" spans="2:10" ht="76.5" x14ac:dyDescent="0.25">
      <c r="B58" s="39" t="s">
        <v>198</v>
      </c>
      <c r="C58" s="53" t="s">
        <v>72</v>
      </c>
      <c r="D58" s="41">
        <f t="shared" ref="D58:E58" si="11">D60+D59</f>
        <v>24.7</v>
      </c>
      <c r="E58" s="41">
        <f t="shared" si="11"/>
        <v>24.7</v>
      </c>
      <c r="F58" s="41">
        <f>F60+F59</f>
        <v>18.399999999999999</v>
      </c>
      <c r="G58" s="41">
        <f t="shared" si="0"/>
        <v>74.493927125506062</v>
      </c>
      <c r="H58" s="2"/>
      <c r="I58" s="2"/>
      <c r="J58" s="2"/>
    </row>
    <row r="59" spans="2:10" ht="25.5" x14ac:dyDescent="0.25">
      <c r="B59" s="92" t="s">
        <v>296</v>
      </c>
      <c r="C59" s="54" t="s">
        <v>297</v>
      </c>
      <c r="D59" s="48"/>
      <c r="E59" s="48"/>
      <c r="F59" s="49">
        <v>20</v>
      </c>
      <c r="G59" s="49"/>
      <c r="H59" s="2"/>
      <c r="I59" s="2"/>
      <c r="J59" s="2"/>
    </row>
    <row r="60" spans="2:10" ht="25.5" x14ac:dyDescent="0.25">
      <c r="B60" s="45" t="s">
        <v>83</v>
      </c>
      <c r="C60" s="46" t="s">
        <v>74</v>
      </c>
      <c r="D60" s="48">
        <v>24.7</v>
      </c>
      <c r="E60" s="48">
        <v>24.7</v>
      </c>
      <c r="F60" s="48">
        <v>-1.6</v>
      </c>
      <c r="G60" s="49">
        <f t="shared" si="0"/>
        <v>-6.4777327935222671</v>
      </c>
      <c r="H60" s="2"/>
      <c r="I60" s="2"/>
      <c r="J60" s="2"/>
    </row>
    <row r="61" spans="2:10" ht="38.25" x14ac:dyDescent="0.25">
      <c r="B61" s="39" t="s">
        <v>113</v>
      </c>
      <c r="C61" s="42" t="s">
        <v>114</v>
      </c>
      <c r="D61" s="44">
        <v>14.5</v>
      </c>
      <c r="E61" s="44">
        <v>14.5</v>
      </c>
      <c r="F61" s="44">
        <v>91.9</v>
      </c>
      <c r="G61" s="41">
        <f t="shared" si="0"/>
        <v>633.79310344827593</v>
      </c>
      <c r="H61" s="2"/>
      <c r="I61" s="2"/>
      <c r="J61" s="2"/>
    </row>
    <row r="62" spans="2:10" ht="25.5" x14ac:dyDescent="0.25">
      <c r="B62" s="39" t="s">
        <v>85</v>
      </c>
      <c r="C62" s="42" t="s">
        <v>76</v>
      </c>
      <c r="D62" s="44">
        <v>52</v>
      </c>
      <c r="E62" s="44">
        <v>52</v>
      </c>
      <c r="F62" s="44">
        <v>2.4</v>
      </c>
      <c r="G62" s="41">
        <f t="shared" si="0"/>
        <v>4.615384615384615</v>
      </c>
      <c r="H62" s="2"/>
      <c r="I62" s="2"/>
      <c r="J62" s="2"/>
    </row>
    <row r="63" spans="2:10" ht="15.75" x14ac:dyDescent="0.25">
      <c r="B63" s="39" t="s">
        <v>223</v>
      </c>
      <c r="C63" s="42" t="s">
        <v>157</v>
      </c>
      <c r="D63" s="44">
        <v>200</v>
      </c>
      <c r="E63" s="44">
        <v>200</v>
      </c>
      <c r="F63" s="44">
        <v>223.1</v>
      </c>
      <c r="G63" s="41">
        <f t="shared" si="0"/>
        <v>111.55</v>
      </c>
      <c r="H63" s="2"/>
      <c r="I63" s="2"/>
      <c r="J63" s="2"/>
    </row>
    <row r="64" spans="2:10" ht="15.75" x14ac:dyDescent="0.25">
      <c r="B64" s="39" t="s">
        <v>224</v>
      </c>
      <c r="C64" s="42" t="s">
        <v>43</v>
      </c>
      <c r="D64" s="55">
        <f>D65+D89</f>
        <v>421543.40000000008</v>
      </c>
      <c r="E64" s="55">
        <f>E65+E89</f>
        <v>421543.40000000008</v>
      </c>
      <c r="F64" s="55">
        <f>F65+F89+F87</f>
        <v>408743.10000000009</v>
      </c>
      <c r="G64" s="49">
        <f t="shared" si="0"/>
        <v>96.963468055720952</v>
      </c>
      <c r="H64" s="2"/>
      <c r="I64" s="2"/>
      <c r="J64" s="2"/>
    </row>
    <row r="65" spans="2:10" ht="25.5" x14ac:dyDescent="0.25">
      <c r="B65" s="39" t="s">
        <v>225</v>
      </c>
      <c r="C65" s="42" t="s">
        <v>45</v>
      </c>
      <c r="D65" s="55">
        <f>D66+D78+D70+D84</f>
        <v>421543.40000000008</v>
      </c>
      <c r="E65" s="55">
        <f>E66+E78+E70+E84</f>
        <v>421543.40000000008</v>
      </c>
      <c r="F65" s="55">
        <f>F66+F78+F70+F84</f>
        <v>408882.40000000008</v>
      </c>
      <c r="G65" s="49">
        <f t="shared" si="0"/>
        <v>96.996513289023142</v>
      </c>
      <c r="H65" s="2"/>
      <c r="I65" s="2"/>
      <c r="J65" s="2"/>
    </row>
    <row r="66" spans="2:10" ht="25.5" x14ac:dyDescent="0.25">
      <c r="B66" s="39" t="s">
        <v>243</v>
      </c>
      <c r="C66" s="42" t="s">
        <v>228</v>
      </c>
      <c r="D66" s="55">
        <f>D67+D69+D68</f>
        <v>119178.6</v>
      </c>
      <c r="E66" s="55">
        <f>E67+E69+E68</f>
        <v>119178.6</v>
      </c>
      <c r="F66" s="55">
        <f>F67+F69+F68</f>
        <v>119178.6</v>
      </c>
      <c r="G66" s="49">
        <f t="shared" si="0"/>
        <v>100</v>
      </c>
      <c r="H66" s="2"/>
      <c r="I66" s="2"/>
      <c r="J66" s="2"/>
    </row>
    <row r="67" spans="2:10" ht="25.5" x14ac:dyDescent="0.25">
      <c r="B67" s="66" t="s">
        <v>244</v>
      </c>
      <c r="C67" s="67" t="s">
        <v>47</v>
      </c>
      <c r="D67" s="68" t="s">
        <v>263</v>
      </c>
      <c r="E67" s="68" t="s">
        <v>263</v>
      </c>
      <c r="F67" s="68" t="s">
        <v>263</v>
      </c>
      <c r="G67" s="49">
        <f t="shared" si="0"/>
        <v>100</v>
      </c>
      <c r="H67" s="2"/>
      <c r="I67" s="2"/>
      <c r="J67" s="2"/>
    </row>
    <row r="68" spans="2:10" ht="28.5" customHeight="1" x14ac:dyDescent="0.25">
      <c r="B68" s="86" t="s">
        <v>270</v>
      </c>
      <c r="C68" s="87" t="s">
        <v>49</v>
      </c>
      <c r="D68" s="68" t="s">
        <v>276</v>
      </c>
      <c r="E68" s="68" t="s">
        <v>276</v>
      </c>
      <c r="F68" s="68" t="s">
        <v>276</v>
      </c>
      <c r="G68" s="49">
        <f t="shared" si="0"/>
        <v>100</v>
      </c>
      <c r="H68" s="2"/>
      <c r="I68" s="2"/>
      <c r="J68" s="2"/>
    </row>
    <row r="69" spans="2:10" ht="38.25" x14ac:dyDescent="0.25">
      <c r="B69" s="83" t="s">
        <v>264</v>
      </c>
      <c r="C69" s="84" t="s">
        <v>265</v>
      </c>
      <c r="D69" s="68" t="s">
        <v>277</v>
      </c>
      <c r="E69" s="68" t="s">
        <v>277</v>
      </c>
      <c r="F69" s="68" t="s">
        <v>277</v>
      </c>
      <c r="G69" s="49">
        <f t="shared" si="0"/>
        <v>100</v>
      </c>
      <c r="H69" s="2"/>
      <c r="I69" s="2"/>
      <c r="J69" s="2"/>
    </row>
    <row r="70" spans="2:10" ht="25.5" x14ac:dyDescent="0.25">
      <c r="B70" s="39" t="s">
        <v>242</v>
      </c>
      <c r="C70" s="42" t="s">
        <v>245</v>
      </c>
      <c r="D70" s="55">
        <f>D71+D73+D74+D75+D76+D72+D77</f>
        <v>96872.200000000012</v>
      </c>
      <c r="E70" s="55">
        <f t="shared" ref="E70:F70" si="12">E71+E73+E74+E75+E76+E72+E77</f>
        <v>96872.200000000012</v>
      </c>
      <c r="F70" s="55">
        <f t="shared" si="12"/>
        <v>96872.200000000012</v>
      </c>
      <c r="G70" s="41">
        <f>F70/E70*100</f>
        <v>100</v>
      </c>
      <c r="H70" s="2"/>
      <c r="I70" s="2"/>
      <c r="J70" s="2"/>
    </row>
    <row r="71" spans="2:10" ht="38.25" customHeight="1" x14ac:dyDescent="0.25">
      <c r="B71" s="77" t="s">
        <v>241</v>
      </c>
      <c r="C71" s="78" t="s">
        <v>237</v>
      </c>
      <c r="D71" s="76">
        <v>36863.9</v>
      </c>
      <c r="E71" s="76">
        <v>36863.9</v>
      </c>
      <c r="F71" s="76">
        <v>36863.9</v>
      </c>
      <c r="G71" s="41">
        <f t="shared" ref="G71:G77" si="13">F71/E71*100</f>
        <v>100</v>
      </c>
      <c r="H71" s="2"/>
      <c r="I71" s="2"/>
      <c r="J71" s="2"/>
    </row>
    <row r="72" spans="2:10" ht="38.25" customHeight="1" x14ac:dyDescent="0.25">
      <c r="B72" s="86" t="s">
        <v>274</v>
      </c>
      <c r="C72" s="87" t="s">
        <v>275</v>
      </c>
      <c r="D72" s="88">
        <v>88.9</v>
      </c>
      <c r="E72" s="88">
        <v>88.9</v>
      </c>
      <c r="F72" s="88">
        <v>88.9</v>
      </c>
      <c r="G72" s="41">
        <f t="shared" si="13"/>
        <v>100</v>
      </c>
      <c r="H72" s="2"/>
      <c r="I72" s="2"/>
      <c r="J72" s="2"/>
    </row>
    <row r="73" spans="2:10" ht="41.25" customHeight="1" x14ac:dyDescent="0.25">
      <c r="B73" s="77" t="s">
        <v>240</v>
      </c>
      <c r="C73" s="78" t="s">
        <v>238</v>
      </c>
      <c r="D73" s="76">
        <v>1744.4</v>
      </c>
      <c r="E73" s="76">
        <v>1744.4</v>
      </c>
      <c r="F73" s="76">
        <v>1744.4</v>
      </c>
      <c r="G73" s="41">
        <f t="shared" si="13"/>
        <v>100</v>
      </c>
      <c r="H73" s="2"/>
      <c r="I73" s="2"/>
      <c r="J73" s="2"/>
    </row>
    <row r="74" spans="2:10" ht="29.25" customHeight="1" x14ac:dyDescent="0.25">
      <c r="B74" s="83" t="s">
        <v>266</v>
      </c>
      <c r="C74" s="84" t="s">
        <v>267</v>
      </c>
      <c r="D74" s="85">
        <v>2354</v>
      </c>
      <c r="E74" s="85">
        <v>2354</v>
      </c>
      <c r="F74" s="85">
        <v>2354</v>
      </c>
      <c r="G74" s="41">
        <f t="shared" si="13"/>
        <v>100</v>
      </c>
      <c r="H74" s="2"/>
      <c r="I74" s="2"/>
      <c r="J74" s="2"/>
    </row>
    <row r="75" spans="2:10" ht="27.75" customHeight="1" x14ac:dyDescent="0.25">
      <c r="B75" s="83" t="s">
        <v>278</v>
      </c>
      <c r="C75" s="84" t="s">
        <v>268</v>
      </c>
      <c r="D75" s="85">
        <v>171.7</v>
      </c>
      <c r="E75" s="85">
        <v>171.7</v>
      </c>
      <c r="F75" s="85">
        <v>171.7</v>
      </c>
      <c r="G75" s="41">
        <f t="shared" si="13"/>
        <v>100</v>
      </c>
      <c r="H75" s="2"/>
      <c r="I75" s="2"/>
      <c r="J75" s="2"/>
    </row>
    <row r="76" spans="2:10" ht="30" customHeight="1" x14ac:dyDescent="0.25">
      <c r="B76" s="83" t="s">
        <v>279</v>
      </c>
      <c r="C76" s="84" t="s">
        <v>269</v>
      </c>
      <c r="D76" s="85">
        <v>548.9</v>
      </c>
      <c r="E76" s="85">
        <v>548.9</v>
      </c>
      <c r="F76" s="85">
        <v>548.9</v>
      </c>
      <c r="G76" s="41">
        <f t="shared" si="13"/>
        <v>100</v>
      </c>
      <c r="H76" s="2"/>
      <c r="I76" s="2"/>
      <c r="J76" s="2"/>
    </row>
    <row r="77" spans="2:10" ht="19.5" customHeight="1" x14ac:dyDescent="0.25">
      <c r="B77" s="89" t="s">
        <v>280</v>
      </c>
      <c r="C77" s="90" t="s">
        <v>281</v>
      </c>
      <c r="D77" s="91">
        <v>55100.4</v>
      </c>
      <c r="E77" s="91">
        <v>55100.4</v>
      </c>
      <c r="F77" s="91">
        <v>55100.4</v>
      </c>
      <c r="G77" s="41">
        <f t="shared" si="13"/>
        <v>100</v>
      </c>
      <c r="H77" s="2"/>
      <c r="I77" s="2"/>
      <c r="J77" s="2"/>
    </row>
    <row r="78" spans="2:10" ht="25.5" customHeight="1" x14ac:dyDescent="0.25">
      <c r="B78" s="39" t="s">
        <v>50</v>
      </c>
      <c r="C78" s="42" t="s">
        <v>51</v>
      </c>
      <c r="D78" s="55">
        <f>D79+D81+D82+D80+D83</f>
        <v>201654.2</v>
      </c>
      <c r="E78" s="55">
        <f t="shared" ref="E78:F78" si="14">E79+E81+E82+E80+E83</f>
        <v>201654.2</v>
      </c>
      <c r="F78" s="55">
        <f t="shared" si="14"/>
        <v>188993.2</v>
      </c>
      <c r="G78" s="41">
        <f t="shared" si="0"/>
        <v>93.72143005203958</v>
      </c>
      <c r="H78" s="2"/>
      <c r="I78" s="2"/>
      <c r="J78" s="2"/>
    </row>
    <row r="79" spans="2:10" ht="25.5" x14ac:dyDescent="0.25">
      <c r="B79" s="45" t="s">
        <v>246</v>
      </c>
      <c r="C79" s="46" t="s">
        <v>92</v>
      </c>
      <c r="D79" s="76">
        <v>109448.7</v>
      </c>
      <c r="E79" s="76">
        <v>109448.7</v>
      </c>
      <c r="F79" s="76">
        <v>109448.7</v>
      </c>
      <c r="G79" s="49">
        <f t="shared" si="0"/>
        <v>100</v>
      </c>
      <c r="H79" s="2"/>
      <c r="I79" s="2"/>
      <c r="J79" s="2"/>
    </row>
    <row r="80" spans="2:10" ht="38.25" customHeight="1" x14ac:dyDescent="0.25">
      <c r="B80" s="77" t="s">
        <v>247</v>
      </c>
      <c r="C80" s="78" t="s">
        <v>239</v>
      </c>
      <c r="D80" s="76">
        <v>78286.600000000006</v>
      </c>
      <c r="E80" s="76">
        <v>78286.600000000006</v>
      </c>
      <c r="F80" s="76">
        <v>78286.600000000006</v>
      </c>
      <c r="G80" s="49">
        <f t="shared" si="0"/>
        <v>100</v>
      </c>
      <c r="H80" s="2"/>
      <c r="I80" s="2"/>
      <c r="J80" s="2"/>
    </row>
    <row r="81" spans="2:10" ht="51.75" x14ac:dyDescent="0.25">
      <c r="B81" s="57" t="s">
        <v>248</v>
      </c>
      <c r="C81" s="56" t="s">
        <v>95</v>
      </c>
      <c r="D81" s="49">
        <v>164.1</v>
      </c>
      <c r="E81" s="49">
        <v>164.1</v>
      </c>
      <c r="F81" s="49">
        <v>164.1</v>
      </c>
      <c r="G81" s="49">
        <f t="shared" si="0"/>
        <v>100</v>
      </c>
      <c r="H81" s="2"/>
      <c r="I81" s="2"/>
      <c r="J81" s="2"/>
    </row>
    <row r="82" spans="2:10" ht="51.75" x14ac:dyDescent="0.25">
      <c r="B82" s="57" t="s">
        <v>252</v>
      </c>
      <c r="C82" s="60" t="s">
        <v>229</v>
      </c>
      <c r="D82" s="49">
        <v>12661</v>
      </c>
      <c r="E82" s="49">
        <v>12661</v>
      </c>
      <c r="F82" s="49"/>
      <c r="G82" s="49">
        <f t="shared" si="0"/>
        <v>0</v>
      </c>
      <c r="H82" s="2"/>
      <c r="I82" s="2"/>
      <c r="J82" s="2"/>
    </row>
    <row r="83" spans="2:10" ht="38.25" x14ac:dyDescent="0.25">
      <c r="B83" s="79" t="s">
        <v>251</v>
      </c>
      <c r="C83" s="80" t="s">
        <v>53</v>
      </c>
      <c r="D83" s="81">
        <v>1093.8</v>
      </c>
      <c r="E83" s="81">
        <v>1093.8</v>
      </c>
      <c r="F83" s="81">
        <v>1093.8</v>
      </c>
      <c r="G83" s="49">
        <f t="shared" ref="G83" si="15">F83/E83*100</f>
        <v>100</v>
      </c>
      <c r="H83" s="2"/>
      <c r="I83" s="2"/>
      <c r="J83" s="2"/>
    </row>
    <row r="84" spans="2:10" ht="25.5" customHeight="1" x14ac:dyDescent="0.25">
      <c r="B84" s="58" t="s">
        <v>249</v>
      </c>
      <c r="C84" s="59" t="s">
        <v>98</v>
      </c>
      <c r="D84" s="41">
        <f>D85+D86</f>
        <v>3838.3999999999996</v>
      </c>
      <c r="E84" s="41">
        <f t="shared" ref="E84:F84" si="16">E85+E86</f>
        <v>3838.3999999999996</v>
      </c>
      <c r="F84" s="41">
        <f t="shared" si="16"/>
        <v>3838.3999999999996</v>
      </c>
      <c r="G84" s="49">
        <f t="shared" si="0"/>
        <v>100</v>
      </c>
      <c r="H84" s="2"/>
      <c r="I84" s="2"/>
      <c r="J84" s="2"/>
    </row>
    <row r="85" spans="2:10" ht="53.25" customHeight="1" x14ac:dyDescent="0.25">
      <c r="B85" s="57" t="s">
        <v>254</v>
      </c>
      <c r="C85" s="82" t="s">
        <v>253</v>
      </c>
      <c r="D85" s="49">
        <v>751.2</v>
      </c>
      <c r="E85" s="49">
        <v>751.2</v>
      </c>
      <c r="F85" s="49">
        <v>751.2</v>
      </c>
      <c r="G85" s="49">
        <f t="shared" ref="G85:G86" si="17">F85/E85*100</f>
        <v>100</v>
      </c>
      <c r="H85" s="2"/>
      <c r="I85" s="2"/>
      <c r="J85" s="2"/>
    </row>
    <row r="86" spans="2:10" ht="26.25" customHeight="1" x14ac:dyDescent="0.25">
      <c r="B86" s="57" t="s">
        <v>272</v>
      </c>
      <c r="C86" s="82" t="s">
        <v>271</v>
      </c>
      <c r="D86" s="49">
        <v>3087.2</v>
      </c>
      <c r="E86" s="49">
        <v>3087.2</v>
      </c>
      <c r="F86" s="49">
        <v>3087.2</v>
      </c>
      <c r="G86" s="49">
        <f t="shared" si="17"/>
        <v>100</v>
      </c>
      <c r="H86" s="2"/>
      <c r="I86" s="2"/>
      <c r="J86" s="2"/>
    </row>
    <row r="87" spans="2:10" ht="76.5" customHeight="1" x14ac:dyDescent="0.25">
      <c r="B87" s="58" t="s">
        <v>300</v>
      </c>
      <c r="C87" s="97" t="s">
        <v>301</v>
      </c>
      <c r="D87" s="41">
        <f>D88</f>
        <v>0</v>
      </c>
      <c r="E87" s="41">
        <f t="shared" ref="E87:G87" si="18">E88</f>
        <v>0</v>
      </c>
      <c r="F87" s="41">
        <f t="shared" si="18"/>
        <v>49.3</v>
      </c>
      <c r="G87" s="41">
        <f t="shared" si="18"/>
        <v>0</v>
      </c>
      <c r="H87" s="2"/>
      <c r="I87" s="2"/>
      <c r="J87" s="2"/>
    </row>
    <row r="88" spans="2:10" ht="26.25" customHeight="1" x14ac:dyDescent="0.25">
      <c r="B88" s="57" t="s">
        <v>302</v>
      </c>
      <c r="C88" s="82" t="s">
        <v>303</v>
      </c>
      <c r="D88" s="49"/>
      <c r="E88" s="49"/>
      <c r="F88" s="49">
        <v>49.3</v>
      </c>
      <c r="G88" s="49"/>
      <c r="H88" s="2"/>
      <c r="I88" s="2"/>
      <c r="J88" s="2"/>
    </row>
    <row r="89" spans="2:10" ht="39" x14ac:dyDescent="0.25">
      <c r="B89" s="58" t="s">
        <v>250</v>
      </c>
      <c r="C89" s="59" t="s">
        <v>112</v>
      </c>
      <c r="D89" s="44"/>
      <c r="E89" s="44"/>
      <c r="F89" s="44">
        <v>-188.6</v>
      </c>
      <c r="G89" s="49"/>
      <c r="H89" s="2"/>
      <c r="I89" s="2"/>
      <c r="J89" s="2"/>
    </row>
    <row r="90" spans="2:10" ht="15.75" x14ac:dyDescent="0.25">
      <c r="B90" s="31"/>
      <c r="C90" s="31"/>
      <c r="D90" s="31"/>
      <c r="E90" s="61"/>
      <c r="F90" s="31"/>
      <c r="G90" s="31"/>
      <c r="H90" s="2"/>
      <c r="I90" s="2"/>
      <c r="J90" s="2"/>
    </row>
    <row r="91" spans="2:10" ht="15.75" x14ac:dyDescent="0.25">
      <c r="B91" s="62"/>
      <c r="C91" s="31"/>
      <c r="D91" s="31"/>
      <c r="E91" s="31"/>
      <c r="F91" s="31"/>
      <c r="G91" s="31"/>
      <c r="H91" s="2"/>
      <c r="I91" s="2"/>
      <c r="J91" s="2"/>
    </row>
    <row r="92" spans="2:10" ht="15.75" x14ac:dyDescent="0.25">
      <c r="B92" s="31"/>
      <c r="C92" s="31"/>
      <c r="D92" s="31"/>
      <c r="E92" s="31"/>
      <c r="F92" s="31"/>
      <c r="G92" s="31"/>
      <c r="H92" s="2"/>
      <c r="I92" s="2"/>
      <c r="J92" s="2"/>
    </row>
    <row r="93" spans="2:10" x14ac:dyDescent="0.2">
      <c r="B93" s="35"/>
      <c r="C93" s="35"/>
      <c r="D93" s="35"/>
      <c r="E93" s="35"/>
      <c r="F93" s="35"/>
      <c r="G93" s="35"/>
    </row>
    <row r="94" spans="2:10" x14ac:dyDescent="0.2">
      <c r="B94" s="35"/>
      <c r="C94" s="35"/>
      <c r="D94" s="35"/>
      <c r="E94" s="35"/>
      <c r="F94" s="35"/>
      <c r="G94" s="35"/>
    </row>
    <row r="95" spans="2:10" x14ac:dyDescent="0.2">
      <c r="B95" s="35"/>
      <c r="C95" s="35"/>
      <c r="D95" s="35"/>
      <c r="E95" s="35"/>
      <c r="F95" s="35"/>
      <c r="G95" s="35"/>
    </row>
    <row r="96" spans="2:10" x14ac:dyDescent="0.2">
      <c r="B96" s="35"/>
      <c r="C96" s="35"/>
      <c r="D96" s="35"/>
      <c r="E96" s="35"/>
      <c r="F96" s="35"/>
      <c r="G96" s="35"/>
    </row>
    <row r="97" spans="2:7" x14ac:dyDescent="0.2">
      <c r="B97" s="35"/>
      <c r="C97" s="35"/>
      <c r="D97" s="35"/>
      <c r="E97" s="35"/>
      <c r="F97" s="35"/>
      <c r="G97" s="35"/>
    </row>
    <row r="98" spans="2:7" x14ac:dyDescent="0.2">
      <c r="B98" s="35"/>
      <c r="C98" s="35"/>
      <c r="D98" s="35"/>
      <c r="E98" s="35"/>
      <c r="F98" s="35"/>
      <c r="G98" s="35"/>
    </row>
    <row r="99" spans="2:7" x14ac:dyDescent="0.2">
      <c r="B99" s="35"/>
      <c r="C99" s="35"/>
      <c r="D99" s="35"/>
      <c r="E99" s="35"/>
      <c r="F99" s="35"/>
      <c r="G99" s="35"/>
    </row>
  </sheetData>
  <mergeCells count="15">
    <mergeCell ref="C6:E6"/>
    <mergeCell ref="C1:G1"/>
    <mergeCell ref="C2:G2"/>
    <mergeCell ref="C3:G3"/>
    <mergeCell ref="C4:G4"/>
    <mergeCell ref="C5:G5"/>
    <mergeCell ref="B7:G7"/>
    <mergeCell ref="B39:B40"/>
    <mergeCell ref="C39:C40"/>
    <mergeCell ref="E39:E40"/>
    <mergeCell ref="F39:F40"/>
    <mergeCell ref="G39:G40"/>
    <mergeCell ref="D39:D40"/>
    <mergeCell ref="B8:G8"/>
    <mergeCell ref="B9:G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topLeftCell="A14"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113" t="s">
        <v>101</v>
      </c>
      <c r="D1" s="113"/>
      <c r="E1" s="113"/>
      <c r="F1" s="113"/>
    </row>
    <row r="2" spans="2:6" x14ac:dyDescent="0.2">
      <c r="C2" s="113" t="s">
        <v>117</v>
      </c>
      <c r="D2" s="113"/>
      <c r="E2" s="113"/>
      <c r="F2" s="113"/>
    </row>
    <row r="3" spans="2:6" x14ac:dyDescent="0.2">
      <c r="C3" s="113" t="s">
        <v>102</v>
      </c>
      <c r="D3" s="113"/>
      <c r="E3" s="113"/>
      <c r="F3" s="113"/>
    </row>
    <row r="4" spans="2:6" x14ac:dyDescent="0.2">
      <c r="C4" s="113" t="s">
        <v>103</v>
      </c>
      <c r="D4" s="113"/>
      <c r="E4" s="113"/>
      <c r="F4" s="113"/>
    </row>
    <row r="5" spans="2:6" x14ac:dyDescent="0.2">
      <c r="C5" s="113" t="s">
        <v>104</v>
      </c>
      <c r="D5" s="113"/>
      <c r="E5" s="113"/>
      <c r="F5" s="113"/>
    </row>
    <row r="6" spans="2:6" x14ac:dyDescent="0.2">
      <c r="C6" s="107"/>
      <c r="D6" s="107"/>
    </row>
    <row r="7" spans="2:6" ht="34.5" customHeight="1" x14ac:dyDescent="0.25">
      <c r="B7" s="106" t="s">
        <v>193</v>
      </c>
      <c r="C7" s="106"/>
      <c r="D7" s="106"/>
      <c r="E7" s="106"/>
      <c r="F7" s="106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111" t="s">
        <v>35</v>
      </c>
      <c r="C33" s="112" t="s">
        <v>36</v>
      </c>
      <c r="D33" s="108" t="s">
        <v>136</v>
      </c>
      <c r="E33" s="108" t="s">
        <v>137</v>
      </c>
      <c r="F33" s="109">
        <f t="shared" si="0"/>
        <v>21.532846715328468</v>
      </c>
    </row>
    <row r="34" spans="2:6" ht="50.25" customHeight="1" x14ac:dyDescent="0.2">
      <c r="B34" s="111"/>
      <c r="C34" s="112"/>
      <c r="D34" s="108"/>
      <c r="E34" s="108"/>
      <c r="F34" s="110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оля</cp:lastModifiedBy>
  <cp:lastPrinted>2018-11-20T13:37:08Z</cp:lastPrinted>
  <dcterms:created xsi:type="dcterms:W3CDTF">1996-10-08T23:32:33Z</dcterms:created>
  <dcterms:modified xsi:type="dcterms:W3CDTF">2019-02-11T07:02:28Z</dcterms:modified>
</cp:coreProperties>
</file>