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вар (2)" sheetId="1" r:id="rId1"/>
  </sheets>
  <definedNames>
    <definedName name="_xlnm.Print_Titles" localSheetId="0">'оснвар (2)'!$3:$5</definedName>
  </definedNames>
  <calcPr fullCalcOnLoad="1"/>
</workbook>
</file>

<file path=xl/sharedStrings.xml><?xml version="1.0" encoding="utf-8"?>
<sst xmlns="http://schemas.openxmlformats.org/spreadsheetml/2006/main" count="129" uniqueCount="71">
  <si>
    <t>Показатели</t>
  </si>
  <si>
    <t>Единица измерения</t>
  </si>
  <si>
    <t>оценка</t>
  </si>
  <si>
    <t>прогноз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</si>
  <si>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</si>
  <si>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</si>
  <si>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</si>
  <si>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</si>
  <si>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</si>
  <si>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</si>
  <si>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</si>
  <si>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</si>
  <si>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</si>
  <si>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</si>
  <si>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</si>
  <si>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</si>
  <si>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</si>
  <si>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</si>
  <si>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</si>
  <si>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</si>
  <si>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</si>
  <si>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</si>
  <si>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</si>
  <si>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</si>
  <si>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</si>
  <si>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</si>
  <si>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</si>
  <si>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</si>
  <si>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</si>
  <si>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</si>
  <si>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</si>
  <si>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</si>
  <si>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Всего доходов</t>
  </si>
  <si>
    <t>Расходы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</si>
  <si>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</si>
  <si>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</si>
  <si>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</si>
  <si>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</si>
  <si>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</si>
  <si>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</si>
  <si>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</si>
  <si>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</si>
  <si>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</si>
  <si>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</si>
  <si>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</si>
  <si>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</si>
  <si>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</si>
  <si>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</si>
  <si>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</si>
  <si>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</si>
  <si>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</si>
  <si>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</si>
  <si>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в том числе: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</si>
  <si>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</si>
  <si>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</si>
  <si>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</si>
  <si>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</si>
  <si>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</si>
  <si>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</si>
  <si>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</si>
  <si>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</si>
  <si>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Расходы за счет средств, остающихся в распоряжении организаций</t>
  </si>
  <si>
    <t>вариант1</t>
  </si>
  <si>
    <t>вариант2</t>
  </si>
  <si>
    <t>2024 год</t>
  </si>
  <si>
    <t>Глава администрации</t>
  </si>
  <si>
    <t>МО "Шовгеновский район"</t>
  </si>
  <si>
    <t>Р. Р. Аутлев</t>
  </si>
  <si>
    <t>2025 год</t>
  </si>
  <si>
    <t>2026 год</t>
  </si>
  <si>
    <t>К прогнозу на 2024-2026 годы Шовгеновского района            раздел ФИНАНСЫ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</si>
</sst>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0"/>
      <name val="Arial Cyr"/>
      <family val="2"/>
    </font>
    <font>
      <b/>
      <sz val="7"/>
      <name val="Tahoma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ahoma"/>
      <family val="2"/>
    </font>
    <font>
      <sz val="10"/>
      <name val="Tahoma"/>
      <family val="2"/>
    </font>
    <font>
      <b/>
      <sz val="8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 applyProtection="1">
      <alignment horizontal="left" vertical="center" wrapText="1" indent="2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5" fillId="34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left" vertical="center" wrapText="1" indent="3"/>
      <protection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 horizontal="centerContinuous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8" sqref="D8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10.00390625" style="0" customWidth="1"/>
    <col min="6" max="7" width="10.125" style="0" customWidth="1"/>
    <col min="8" max="9" width="9.625" style="0" customWidth="1"/>
    <col min="10" max="11" width="9.25390625" style="0" customWidth="1"/>
  </cols>
  <sheetData>
    <row r="1" spans="2:11" ht="48.75" customHeight="1">
      <c r="B1" s="45" t="s">
        <v>70</v>
      </c>
      <c r="C1" s="45"/>
      <c r="D1" s="45"/>
      <c r="E1" s="45"/>
      <c r="F1" s="45"/>
      <c r="G1" s="45"/>
      <c r="H1" s="45"/>
      <c r="I1" s="45"/>
      <c r="J1" s="45"/>
      <c r="K1" s="45"/>
    </row>
    <row r="2" spans="1:2" ht="12.75">
      <c r="A2" s="21"/>
      <c r="B2" s="21"/>
    </row>
    <row r="3" spans="1:11" ht="12.75">
      <c r="A3" s="34"/>
      <c r="B3" s="34"/>
      <c r="C3" s="48"/>
      <c r="D3" s="49"/>
      <c r="E3" s="1" t="s">
        <v>2</v>
      </c>
      <c r="F3" s="11" t="s">
        <v>3</v>
      </c>
      <c r="G3" s="11"/>
      <c r="H3" s="1"/>
      <c r="I3" s="1"/>
      <c r="J3" s="1"/>
      <c r="K3" s="1"/>
    </row>
    <row r="4" spans="1:11" ht="12.75">
      <c r="A4" s="35" t="s">
        <v>0</v>
      </c>
      <c r="B4" s="35" t="s">
        <v>1</v>
      </c>
      <c r="C4" s="50">
        <v>2021</v>
      </c>
      <c r="D4" s="38">
        <v>2022</v>
      </c>
      <c r="E4" s="38">
        <v>2023</v>
      </c>
      <c r="F4" s="40" t="s">
        <v>64</v>
      </c>
      <c r="G4" s="41"/>
      <c r="H4" s="40" t="s">
        <v>68</v>
      </c>
      <c r="I4" s="41"/>
      <c r="J4" s="40" t="s">
        <v>69</v>
      </c>
      <c r="K4" s="44"/>
    </row>
    <row r="5" spans="1:11" ht="12.75">
      <c r="A5" s="36"/>
      <c r="B5" s="36"/>
      <c r="C5" s="51"/>
      <c r="D5" s="39"/>
      <c r="E5" s="39"/>
      <c r="F5" s="32" t="s">
        <v>62</v>
      </c>
      <c r="G5" s="32" t="s">
        <v>63</v>
      </c>
      <c r="H5" s="32" t="s">
        <v>62</v>
      </c>
      <c r="I5" s="32" t="s">
        <v>63</v>
      </c>
      <c r="J5" s="32" t="s">
        <v>62</v>
      </c>
      <c r="K5" s="32" t="s">
        <v>63</v>
      </c>
    </row>
    <row r="6" spans="1:11" ht="12.75">
      <c r="A6" s="12" t="s">
        <v>4</v>
      </c>
      <c r="B6" s="20"/>
      <c r="C6" s="19"/>
      <c r="D6" s="19"/>
      <c r="E6" s="19"/>
      <c r="F6" s="13"/>
      <c r="G6" s="13"/>
      <c r="H6" s="10"/>
      <c r="I6" s="10"/>
      <c r="J6" s="10"/>
      <c r="K6" s="10"/>
    </row>
    <row r="7" spans="1:11" ht="21">
      <c r="A7" s="4" t="s">
        <v>5</v>
      </c>
      <c r="B7" s="3" t="s">
        <v>6</v>
      </c>
      <c r="C7" s="37">
        <v>154.1</v>
      </c>
      <c r="D7" s="37">
        <v>292.6</v>
      </c>
      <c r="E7" s="37">
        <v>307.4</v>
      </c>
      <c r="F7" s="15">
        <v>319.3</v>
      </c>
      <c r="G7" s="15">
        <v>327.3</v>
      </c>
      <c r="H7" s="15">
        <v>344.6</v>
      </c>
      <c r="I7" s="15">
        <v>357.9</v>
      </c>
      <c r="J7" s="15">
        <v>372.8</v>
      </c>
      <c r="K7" s="15">
        <v>380.4</v>
      </c>
    </row>
    <row r="8" spans="1:11" ht="21">
      <c r="A8" s="5" t="s">
        <v>7</v>
      </c>
      <c r="B8" s="3" t="s">
        <v>6</v>
      </c>
      <c r="C8" s="14">
        <v>90.4</v>
      </c>
      <c r="D8" s="14">
        <v>229.8</v>
      </c>
      <c r="E8" s="15">
        <v>245.3</v>
      </c>
      <c r="F8" s="15">
        <v>259.6</v>
      </c>
      <c r="G8" s="15">
        <v>269.5</v>
      </c>
      <c r="H8" s="15">
        <v>289.3</v>
      </c>
      <c r="I8" s="15">
        <v>305.1</v>
      </c>
      <c r="J8" s="15">
        <v>322.4</v>
      </c>
      <c r="K8" s="15">
        <v>331.5</v>
      </c>
    </row>
    <row r="9" spans="1:11" ht="12.75">
      <c r="A9" s="4" t="s">
        <v>8</v>
      </c>
      <c r="B9" s="3" t="s">
        <v>6</v>
      </c>
      <c r="C9" s="15">
        <v>46.9</v>
      </c>
      <c r="D9" s="15">
        <v>50.4</v>
      </c>
      <c r="E9" s="15">
        <v>53.5</v>
      </c>
      <c r="F9" s="15">
        <v>56.2</v>
      </c>
      <c r="G9" s="15">
        <v>55.7</v>
      </c>
      <c r="H9" s="15">
        <v>58.4</v>
      </c>
      <c r="I9" s="15">
        <v>57.9</v>
      </c>
      <c r="J9" s="15">
        <v>60.8</v>
      </c>
      <c r="K9" s="15">
        <v>60.2</v>
      </c>
    </row>
    <row r="10" spans="1:11" ht="12.75">
      <c r="A10" s="4" t="s">
        <v>9</v>
      </c>
      <c r="B10" s="3" t="s">
        <v>6</v>
      </c>
      <c r="C10" s="15">
        <f>SUM(C11+C12)</f>
        <v>103.3</v>
      </c>
      <c r="D10" s="15">
        <f aca="true" t="shared" si="0" ref="D10:K10">SUM(D11+D12)</f>
        <v>125.5</v>
      </c>
      <c r="E10" s="15">
        <f t="shared" si="0"/>
        <v>127.7</v>
      </c>
      <c r="F10" s="15">
        <f t="shared" si="0"/>
        <v>132.80800000000002</v>
      </c>
      <c r="G10" s="15">
        <f t="shared" si="0"/>
        <v>133.9573</v>
      </c>
      <c r="H10" s="15">
        <f t="shared" si="0"/>
        <v>138.12032000000002</v>
      </c>
      <c r="I10" s="15">
        <f t="shared" si="0"/>
        <v>139.315592</v>
      </c>
      <c r="J10" s="15">
        <f t="shared" si="0"/>
        <v>143.64513280000003</v>
      </c>
      <c r="K10" s="15">
        <f t="shared" si="0"/>
        <v>144.88821568000003</v>
      </c>
    </row>
    <row r="11" spans="1:11" ht="21">
      <c r="A11" s="6" t="s">
        <v>10</v>
      </c>
      <c r="B11" s="3" t="s">
        <v>6</v>
      </c>
      <c r="C11" s="14">
        <v>5.6</v>
      </c>
      <c r="D11" s="14">
        <v>10.9</v>
      </c>
      <c r="E11" s="14">
        <v>11.5</v>
      </c>
      <c r="F11" s="15">
        <f>SUM(E11*1.04)</f>
        <v>11.96</v>
      </c>
      <c r="G11" s="15">
        <f>SUM(E11*1.049)</f>
        <v>12.0635</v>
      </c>
      <c r="H11" s="15">
        <f aca="true" t="shared" si="1" ref="H11:K13">SUM(F11*1.04)</f>
        <v>12.438400000000001</v>
      </c>
      <c r="I11" s="15">
        <f t="shared" si="1"/>
        <v>12.54604</v>
      </c>
      <c r="J11" s="15">
        <f t="shared" si="1"/>
        <v>12.935936000000002</v>
      </c>
      <c r="K11" s="15">
        <f t="shared" si="1"/>
        <v>13.0478816</v>
      </c>
    </row>
    <row r="12" spans="1:11" ht="21">
      <c r="A12" s="6" t="s">
        <v>11</v>
      </c>
      <c r="B12" s="3" t="s">
        <v>6</v>
      </c>
      <c r="C12" s="14">
        <v>97.7</v>
      </c>
      <c r="D12" s="14">
        <v>114.6</v>
      </c>
      <c r="E12" s="14">
        <v>116.2</v>
      </c>
      <c r="F12" s="15">
        <f>SUM(E12*1.04)</f>
        <v>120.84800000000001</v>
      </c>
      <c r="G12" s="15">
        <f>SUM(E12*1.049)</f>
        <v>121.8938</v>
      </c>
      <c r="H12" s="15">
        <f t="shared" si="1"/>
        <v>125.68192000000002</v>
      </c>
      <c r="I12" s="15">
        <f t="shared" si="1"/>
        <v>126.769552</v>
      </c>
      <c r="J12" s="15">
        <f t="shared" si="1"/>
        <v>130.70919680000003</v>
      </c>
      <c r="K12" s="15">
        <f t="shared" si="1"/>
        <v>131.84033408000002</v>
      </c>
    </row>
    <row r="13" spans="1:11" ht="21">
      <c r="A13" s="4" t="s">
        <v>12</v>
      </c>
      <c r="B13" s="3" t="s">
        <v>6</v>
      </c>
      <c r="C13" s="14">
        <v>194.7</v>
      </c>
      <c r="D13" s="14">
        <v>223.7</v>
      </c>
      <c r="E13" s="14">
        <v>237.6</v>
      </c>
      <c r="F13" s="15">
        <f>SUM(E13*1.04)</f>
        <v>247.104</v>
      </c>
      <c r="G13" s="15">
        <f>SUM(E13*1.049)</f>
        <v>249.24239999999998</v>
      </c>
      <c r="H13" s="15">
        <f t="shared" si="1"/>
        <v>256.98816000000005</v>
      </c>
      <c r="I13" s="15">
        <f t="shared" si="1"/>
        <v>259.212096</v>
      </c>
      <c r="J13" s="15">
        <f t="shared" si="1"/>
        <v>267.26768640000006</v>
      </c>
      <c r="K13" s="15">
        <f t="shared" si="1"/>
        <v>269.58057984</v>
      </c>
    </row>
    <row r="14" spans="1:11" ht="52.5" customHeight="1">
      <c r="A14" s="4" t="s">
        <v>13</v>
      </c>
      <c r="B14" s="3" t="s">
        <v>6</v>
      </c>
      <c r="C14" s="14">
        <f>SUM(C16+C17)</f>
        <v>49.5</v>
      </c>
      <c r="D14" s="14">
        <f aca="true" t="shared" si="2" ref="D14:K14">SUM(D16+D17)</f>
        <v>58.8</v>
      </c>
      <c r="E14" s="14">
        <f t="shared" si="2"/>
        <v>61.599999999999994</v>
      </c>
      <c r="F14" s="14">
        <f t="shared" si="2"/>
        <v>64.064</v>
      </c>
      <c r="G14" s="14">
        <f t="shared" si="2"/>
        <v>64.6184</v>
      </c>
      <c r="H14" s="14">
        <f t="shared" si="2"/>
        <v>66.62656</v>
      </c>
      <c r="I14" s="14">
        <f t="shared" si="2"/>
        <v>67.203136</v>
      </c>
      <c r="J14" s="14">
        <f t="shared" si="2"/>
        <v>69.2916224</v>
      </c>
      <c r="K14" s="14">
        <f t="shared" si="2"/>
        <v>69.89126144</v>
      </c>
    </row>
    <row r="15" spans="1:11" ht="12.75">
      <c r="A15" s="6" t="s">
        <v>14</v>
      </c>
      <c r="B15" s="3"/>
      <c r="C15" s="14"/>
      <c r="D15" s="14"/>
      <c r="E15" s="14"/>
      <c r="F15" s="15"/>
      <c r="G15" s="15"/>
      <c r="H15" s="15"/>
      <c r="I15" s="15"/>
      <c r="J15" s="15"/>
      <c r="K15" s="15"/>
    </row>
    <row r="16" spans="1:11" ht="21">
      <c r="A16" s="6" t="s">
        <v>15</v>
      </c>
      <c r="B16" s="3" t="s">
        <v>6</v>
      </c>
      <c r="C16" s="14">
        <v>40</v>
      </c>
      <c r="D16" s="14">
        <v>47</v>
      </c>
      <c r="E16" s="14">
        <v>48.8</v>
      </c>
      <c r="F16" s="15">
        <f>SUM(E16*1.04)</f>
        <v>50.751999999999995</v>
      </c>
      <c r="G16" s="15">
        <f>SUM(E16*1.049)</f>
        <v>51.191199999999995</v>
      </c>
      <c r="H16" s="15">
        <f aca="true" t="shared" si="3" ref="H16:K20">SUM(F16*1.04)</f>
        <v>52.78207999999999</v>
      </c>
      <c r="I16" s="15">
        <f t="shared" si="3"/>
        <v>53.238848</v>
      </c>
      <c r="J16" s="15">
        <f t="shared" si="3"/>
        <v>54.893363199999996</v>
      </c>
      <c r="K16" s="15">
        <f t="shared" si="3"/>
        <v>55.36840192</v>
      </c>
    </row>
    <row r="17" spans="1:11" ht="12.75">
      <c r="A17" s="6" t="s">
        <v>16</v>
      </c>
      <c r="B17" s="3" t="s">
        <v>6</v>
      </c>
      <c r="C17" s="14">
        <v>9.5</v>
      </c>
      <c r="D17" s="14">
        <v>11.8</v>
      </c>
      <c r="E17" s="14">
        <v>12.8</v>
      </c>
      <c r="F17" s="15">
        <f>SUM(E17*1.04)</f>
        <v>13.312000000000001</v>
      </c>
      <c r="G17" s="15">
        <f>SUM(E17*1.049)</f>
        <v>13.4272</v>
      </c>
      <c r="H17" s="15">
        <f t="shared" si="3"/>
        <v>13.844480000000003</v>
      </c>
      <c r="I17" s="15">
        <f t="shared" si="3"/>
        <v>13.964288</v>
      </c>
      <c r="J17" s="15">
        <f t="shared" si="3"/>
        <v>14.398259200000004</v>
      </c>
      <c r="K17" s="15">
        <f t="shared" si="3"/>
        <v>14.52285952</v>
      </c>
    </row>
    <row r="18" spans="1:11" ht="12.75">
      <c r="A18" s="4" t="s">
        <v>17</v>
      </c>
      <c r="B18" s="3" t="s">
        <v>6</v>
      </c>
      <c r="C18" s="15">
        <v>46.2</v>
      </c>
      <c r="D18" s="15">
        <v>48.1</v>
      </c>
      <c r="E18" s="15">
        <v>60.4</v>
      </c>
      <c r="F18" s="15">
        <f>SUM(E18*1.04)</f>
        <v>62.816</v>
      </c>
      <c r="G18" s="15">
        <f>SUM(E18*1.049)</f>
        <v>63.35959999999999</v>
      </c>
      <c r="H18" s="15">
        <f t="shared" si="3"/>
        <v>65.32864000000001</v>
      </c>
      <c r="I18" s="15">
        <f t="shared" si="3"/>
        <v>65.89398399999999</v>
      </c>
      <c r="J18" s="15">
        <f t="shared" si="3"/>
        <v>67.9417856</v>
      </c>
      <c r="K18" s="15">
        <f t="shared" si="3"/>
        <v>68.52974336</v>
      </c>
    </row>
    <row r="19" spans="1:11" ht="12.75">
      <c r="A19" s="4" t="s">
        <v>18</v>
      </c>
      <c r="B19" s="3" t="s">
        <v>6</v>
      </c>
      <c r="C19" s="15">
        <v>105.7</v>
      </c>
      <c r="D19" s="15">
        <v>40.7</v>
      </c>
      <c r="E19" s="15">
        <v>42.7</v>
      </c>
      <c r="F19" s="15">
        <f>SUM(E19*1.04)</f>
        <v>44.408</v>
      </c>
      <c r="G19" s="15">
        <f>SUM(E19*1.049)</f>
        <v>44.7923</v>
      </c>
      <c r="H19" s="15">
        <f t="shared" si="3"/>
        <v>46.18432</v>
      </c>
      <c r="I19" s="15">
        <f t="shared" si="3"/>
        <v>46.583992</v>
      </c>
      <c r="J19" s="15">
        <f t="shared" si="3"/>
        <v>48.0316928</v>
      </c>
      <c r="K19" s="15">
        <f t="shared" si="3"/>
        <v>48.447351680000004</v>
      </c>
    </row>
    <row r="20" spans="1:11" ht="42" customHeight="1">
      <c r="A20" s="4" t="s">
        <v>19</v>
      </c>
      <c r="B20" s="3" t="s">
        <v>6</v>
      </c>
      <c r="C20" s="15">
        <v>0.04</v>
      </c>
      <c r="D20" s="15">
        <v>0.06</v>
      </c>
      <c r="E20" s="15">
        <v>0.06</v>
      </c>
      <c r="F20" s="15">
        <f>SUM(E20*1.04)</f>
        <v>0.0624</v>
      </c>
      <c r="G20" s="15">
        <f>SUM(E20*1.049)</f>
        <v>0.06294</v>
      </c>
      <c r="H20" s="15">
        <f t="shared" si="3"/>
        <v>0.064896</v>
      </c>
      <c r="I20" s="15">
        <f t="shared" si="3"/>
        <v>0.0654576</v>
      </c>
      <c r="J20" s="15">
        <f t="shared" si="3"/>
        <v>0.06749184</v>
      </c>
      <c r="K20" s="15">
        <f t="shared" si="3"/>
        <v>0.068075904</v>
      </c>
    </row>
    <row r="21" spans="1:11" ht="12.75">
      <c r="A21" s="4" t="s">
        <v>14</v>
      </c>
      <c r="B21" s="3"/>
      <c r="C21" s="14"/>
      <c r="D21" s="14"/>
      <c r="E21" s="14"/>
      <c r="F21" s="15"/>
      <c r="G21" s="15"/>
      <c r="H21" s="15"/>
      <c r="I21" s="15"/>
      <c r="J21" s="15"/>
      <c r="K21" s="15"/>
    </row>
    <row r="22" spans="1:11" ht="21">
      <c r="A22" s="6" t="s">
        <v>20</v>
      </c>
      <c r="B22" s="3" t="s">
        <v>6</v>
      </c>
      <c r="C22" s="14">
        <v>0.04</v>
      </c>
      <c r="D22" s="14">
        <v>0.06</v>
      </c>
      <c r="E22" s="14">
        <v>0.06</v>
      </c>
      <c r="F22" s="15">
        <f>SUM(E22*1.04)</f>
        <v>0.0624</v>
      </c>
      <c r="G22" s="15">
        <f>SUM(E22*1.049)</f>
        <v>0.06294</v>
      </c>
      <c r="H22" s="15">
        <f aca="true" t="shared" si="4" ref="H22:K24">SUM(F22*1.04)</f>
        <v>0.064896</v>
      </c>
      <c r="I22" s="15">
        <f t="shared" si="4"/>
        <v>0.0654576</v>
      </c>
      <c r="J22" s="15">
        <f t="shared" si="4"/>
        <v>0.06749184</v>
      </c>
      <c r="K22" s="15">
        <f t="shared" si="4"/>
        <v>0.068075904</v>
      </c>
    </row>
    <row r="23" spans="1:11" ht="21" customHeight="1">
      <c r="A23" s="4" t="s">
        <v>21</v>
      </c>
      <c r="B23" s="3" t="s">
        <v>6</v>
      </c>
      <c r="C23" s="15">
        <v>2</v>
      </c>
      <c r="D23" s="15">
        <v>2.1</v>
      </c>
      <c r="E23" s="15">
        <v>2.2</v>
      </c>
      <c r="F23" s="15">
        <f>SUM(E23*1.04)</f>
        <v>2.2880000000000003</v>
      </c>
      <c r="G23" s="15">
        <f>SUM(E23*1.049)</f>
        <v>2.3078</v>
      </c>
      <c r="H23" s="15">
        <f t="shared" si="4"/>
        <v>2.3795200000000003</v>
      </c>
      <c r="I23" s="15">
        <f t="shared" si="4"/>
        <v>2.400112</v>
      </c>
      <c r="J23" s="15">
        <f t="shared" si="4"/>
        <v>2.4747008000000004</v>
      </c>
      <c r="K23" s="15">
        <f t="shared" si="4"/>
        <v>2.49611648</v>
      </c>
    </row>
    <row r="24" spans="1:11" ht="12.75">
      <c r="A24" s="4" t="s">
        <v>22</v>
      </c>
      <c r="B24" s="3" t="s">
        <v>6</v>
      </c>
      <c r="C24" s="15">
        <v>37.3</v>
      </c>
      <c r="D24" s="15">
        <v>44.9</v>
      </c>
      <c r="E24" s="15">
        <v>49.6</v>
      </c>
      <c r="F24" s="15">
        <f>SUM(E24*1.04)</f>
        <v>51.584</v>
      </c>
      <c r="G24" s="15">
        <f>SUM(E24*1.049)</f>
        <v>52.0304</v>
      </c>
      <c r="H24" s="15">
        <f t="shared" si="4"/>
        <v>53.647360000000006</v>
      </c>
      <c r="I24" s="15">
        <f t="shared" si="4"/>
        <v>54.111616000000005</v>
      </c>
      <c r="J24" s="15">
        <f t="shared" si="4"/>
        <v>55.79325440000001</v>
      </c>
      <c r="K24" s="15">
        <f t="shared" si="4"/>
        <v>56.27608064000001</v>
      </c>
    </row>
    <row r="25" spans="1:11" ht="12.75">
      <c r="A25" s="4" t="s">
        <v>23</v>
      </c>
      <c r="B25" s="3" t="s">
        <v>6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7" t="s">
        <v>24</v>
      </c>
      <c r="B26" s="3" t="s">
        <v>6</v>
      </c>
      <c r="C26" s="15">
        <f>C7+C9+C10+C13+C14+C18+C19+C20+C23+C24+C25</f>
        <v>739.74</v>
      </c>
      <c r="D26" s="15">
        <f>D7+D9+D10+D13+D14+D18+D19+D20+D23+D24+D25</f>
        <v>886.86</v>
      </c>
      <c r="E26" s="15">
        <f aca="true" t="shared" si="5" ref="E26:K26">E7+E9+E10+E13+E14+E18+E19+E20+E23+E24+E25</f>
        <v>942.76</v>
      </c>
      <c r="F26" s="15">
        <f t="shared" si="5"/>
        <v>980.6344000000001</v>
      </c>
      <c r="G26" s="15">
        <f t="shared" si="5"/>
        <v>993.37114</v>
      </c>
      <c r="H26" s="15">
        <f t="shared" si="5"/>
        <v>1032.339776</v>
      </c>
      <c r="I26" s="15">
        <f t="shared" si="5"/>
        <v>1050.5859856</v>
      </c>
      <c r="J26" s="15">
        <f t="shared" si="5"/>
        <v>1088.1133670400002</v>
      </c>
      <c r="K26" s="15">
        <f t="shared" si="5"/>
        <v>1100.7774250239997</v>
      </c>
    </row>
    <row r="27" spans="1:11" ht="42" customHeight="1">
      <c r="A27" s="4" t="s">
        <v>25</v>
      </c>
      <c r="B27" s="3" t="s">
        <v>6</v>
      </c>
      <c r="C27" s="15">
        <f>C28-C31</f>
        <v>-898.8</v>
      </c>
      <c r="D27" s="15">
        <f aca="true" t="shared" si="6" ref="D27:K27">D28-D31</f>
        <v>-1537.9999999999998</v>
      </c>
      <c r="E27" s="15">
        <f t="shared" si="6"/>
        <v>-1597.7</v>
      </c>
      <c r="F27" s="15">
        <f t="shared" si="6"/>
        <v>-1138.212</v>
      </c>
      <c r="G27" s="15">
        <f t="shared" si="6"/>
        <v>-1155.6927</v>
      </c>
      <c r="H27" s="15">
        <f t="shared" si="6"/>
        <v>-1258.5836800000002</v>
      </c>
      <c r="I27" s="15">
        <f t="shared" si="6"/>
        <v>-1274.4988079999998</v>
      </c>
      <c r="J27" s="15">
        <f t="shared" si="6"/>
        <v>-1343.5978272</v>
      </c>
      <c r="K27" s="15">
        <f t="shared" si="6"/>
        <v>-1362.88476032</v>
      </c>
    </row>
    <row r="28" spans="1:11" ht="42" customHeight="1">
      <c r="A28" s="4" t="s">
        <v>26</v>
      </c>
      <c r="B28" s="3" t="s">
        <v>6</v>
      </c>
      <c r="C28" s="15">
        <f>C29+C30</f>
        <v>310.79999999999995</v>
      </c>
      <c r="D28" s="15">
        <f aca="true" t="shared" si="7" ref="D28:K28">D29+D30</f>
        <v>322.20000000000005</v>
      </c>
      <c r="E28" s="15">
        <f t="shared" si="7"/>
        <v>338.5</v>
      </c>
      <c r="F28" s="15">
        <f t="shared" si="7"/>
        <v>352.04</v>
      </c>
      <c r="G28" s="15">
        <f t="shared" si="7"/>
        <v>355.0865</v>
      </c>
      <c r="H28" s="15">
        <f t="shared" si="7"/>
        <v>366.1216</v>
      </c>
      <c r="I28" s="15">
        <f t="shared" si="7"/>
        <v>369.28996</v>
      </c>
      <c r="J28" s="15">
        <f t="shared" si="7"/>
        <v>380.76646400000004</v>
      </c>
      <c r="K28" s="15">
        <f t="shared" si="7"/>
        <v>384.06155839999997</v>
      </c>
    </row>
    <row r="29" spans="1:11" ht="21" customHeight="1">
      <c r="A29" s="6" t="s">
        <v>27</v>
      </c>
      <c r="B29" s="3" t="s">
        <v>6</v>
      </c>
      <c r="C29" s="14">
        <v>131.7</v>
      </c>
      <c r="D29" s="14">
        <v>116.4</v>
      </c>
      <c r="E29" s="14">
        <v>119.9</v>
      </c>
      <c r="F29" s="15">
        <f>SUM(E29*1.04)</f>
        <v>124.69600000000001</v>
      </c>
      <c r="G29" s="15">
        <f>SUM(E29*1.049)</f>
        <v>125.7751</v>
      </c>
      <c r="H29" s="15">
        <f aca="true" t="shared" si="8" ref="H29:K30">SUM(F29*1.04)</f>
        <v>129.68384</v>
      </c>
      <c r="I29" s="15">
        <f t="shared" si="8"/>
        <v>130.806104</v>
      </c>
      <c r="J29" s="15">
        <f t="shared" si="8"/>
        <v>134.8711936</v>
      </c>
      <c r="K29" s="15">
        <f t="shared" si="8"/>
        <v>136.03834816</v>
      </c>
    </row>
    <row r="30" spans="1:11" ht="63" customHeight="1">
      <c r="A30" s="6" t="s">
        <v>28</v>
      </c>
      <c r="B30" s="3" t="s">
        <v>6</v>
      </c>
      <c r="C30" s="14">
        <v>179.1</v>
      </c>
      <c r="D30" s="14">
        <v>205.8</v>
      </c>
      <c r="E30" s="14">
        <v>218.6</v>
      </c>
      <c r="F30" s="15">
        <f>SUM(E30*1.04)</f>
        <v>227.344</v>
      </c>
      <c r="G30" s="15">
        <f>SUM(E30*1.049)</f>
        <v>229.3114</v>
      </c>
      <c r="H30" s="15">
        <f t="shared" si="8"/>
        <v>236.43776</v>
      </c>
      <c r="I30" s="15">
        <f t="shared" si="8"/>
        <v>238.483856</v>
      </c>
      <c r="J30" s="15">
        <f t="shared" si="8"/>
        <v>245.89527040000002</v>
      </c>
      <c r="K30" s="15">
        <f t="shared" si="8"/>
        <v>248.02321024</v>
      </c>
    </row>
    <row r="31" spans="1:11" ht="31.5" customHeight="1">
      <c r="A31" s="4" t="s">
        <v>29</v>
      </c>
      <c r="B31" s="3" t="s">
        <v>6</v>
      </c>
      <c r="C31" s="15">
        <f>C32+C33</f>
        <v>1209.6</v>
      </c>
      <c r="D31" s="15">
        <f aca="true" t="shared" si="9" ref="D31:K31">D32+D33</f>
        <v>1860.1999999999998</v>
      </c>
      <c r="E31" s="15">
        <f t="shared" si="9"/>
        <v>1936.2</v>
      </c>
      <c r="F31" s="15">
        <f t="shared" si="9"/>
        <v>1490.252</v>
      </c>
      <c r="G31" s="15">
        <f t="shared" si="9"/>
        <v>1510.7792</v>
      </c>
      <c r="H31" s="15">
        <f t="shared" si="9"/>
        <v>1624.7052800000001</v>
      </c>
      <c r="I31" s="15">
        <f t="shared" si="9"/>
        <v>1643.788768</v>
      </c>
      <c r="J31" s="15">
        <f t="shared" si="9"/>
        <v>1724.3642912</v>
      </c>
      <c r="K31" s="15">
        <f t="shared" si="9"/>
        <v>1746.94631872</v>
      </c>
    </row>
    <row r="32" spans="1:11" ht="21" customHeight="1">
      <c r="A32" s="6" t="s">
        <v>30</v>
      </c>
      <c r="B32" s="3" t="s">
        <v>6</v>
      </c>
      <c r="C32" s="14">
        <v>429.4</v>
      </c>
      <c r="D32" s="14">
        <v>996.9</v>
      </c>
      <c r="E32" s="14">
        <v>1085.4</v>
      </c>
      <c r="F32" s="15">
        <v>605.42</v>
      </c>
      <c r="G32" s="15">
        <v>618.29</v>
      </c>
      <c r="H32" s="15">
        <v>704.48</v>
      </c>
      <c r="I32" s="15">
        <v>715.6</v>
      </c>
      <c r="J32" s="15">
        <v>767.33</v>
      </c>
      <c r="K32" s="15">
        <v>781.63</v>
      </c>
    </row>
    <row r="33" spans="1:11" ht="31.5" customHeight="1">
      <c r="A33" s="6" t="s">
        <v>31</v>
      </c>
      <c r="B33" s="3" t="s">
        <v>6</v>
      </c>
      <c r="C33" s="14">
        <v>780.2</v>
      </c>
      <c r="D33" s="14">
        <v>863.3</v>
      </c>
      <c r="E33" s="14">
        <v>850.8</v>
      </c>
      <c r="F33" s="15">
        <f>SUM(E33*1.04)</f>
        <v>884.832</v>
      </c>
      <c r="G33" s="15">
        <f>SUM(E33*1.049)</f>
        <v>892.4891999999999</v>
      </c>
      <c r="H33" s="15">
        <f>SUM(F33*1.04)</f>
        <v>920.22528</v>
      </c>
      <c r="I33" s="15">
        <f>SUM(G33*1.04)</f>
        <v>928.1887679999999</v>
      </c>
      <c r="J33" s="15">
        <f>SUM(H33*1.04)</f>
        <v>957.0342912</v>
      </c>
      <c r="K33" s="15">
        <f>SUM(I33*1.04)</f>
        <v>965.3163187199999</v>
      </c>
    </row>
    <row r="34" spans="1:11" ht="12.75">
      <c r="A34" s="8" t="s">
        <v>32</v>
      </c>
      <c r="B34" s="17" t="s">
        <v>6</v>
      </c>
      <c r="C34" s="18">
        <f>C26-C28+C31</f>
        <v>1638.54</v>
      </c>
      <c r="D34" s="18">
        <f aca="true" t="shared" si="10" ref="D34:K34">D26-D28+D31</f>
        <v>2424.8599999999997</v>
      </c>
      <c r="E34" s="18">
        <f t="shared" si="10"/>
        <v>2540.46</v>
      </c>
      <c r="F34" s="18">
        <f t="shared" si="10"/>
        <v>2118.8464000000004</v>
      </c>
      <c r="G34" s="18">
        <f t="shared" si="10"/>
        <v>2149.06384</v>
      </c>
      <c r="H34" s="18">
        <f t="shared" si="10"/>
        <v>2290.9234560000004</v>
      </c>
      <c r="I34" s="18">
        <f t="shared" si="10"/>
        <v>2325.0847936</v>
      </c>
      <c r="J34" s="18">
        <f t="shared" si="10"/>
        <v>2431.71119424</v>
      </c>
      <c r="K34" s="18">
        <f t="shared" si="10"/>
        <v>2463.6621853439997</v>
      </c>
    </row>
    <row r="35" spans="1:11" ht="12.75">
      <c r="A35" s="2" t="s">
        <v>33</v>
      </c>
      <c r="B35" s="3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42" customHeight="1">
      <c r="A36" s="4" t="s">
        <v>61</v>
      </c>
      <c r="B36" s="3" t="s">
        <v>6</v>
      </c>
      <c r="C36" s="15">
        <v>181.6</v>
      </c>
      <c r="D36" s="15">
        <v>216.7</v>
      </c>
      <c r="E36" s="15">
        <v>291.4</v>
      </c>
      <c r="F36" s="15">
        <f>SUM(E36*1.04)</f>
        <v>303.056</v>
      </c>
      <c r="G36" s="15">
        <f>SUM(E36*1.049)</f>
        <v>305.67859999999996</v>
      </c>
      <c r="H36" s="15">
        <f>SUM(F36*1.04)</f>
        <v>315.17824</v>
      </c>
      <c r="I36" s="15">
        <f>SUM(G36*1.04)</f>
        <v>317.90574399999997</v>
      </c>
      <c r="J36" s="15">
        <f>SUM(H36*1.04)</f>
        <v>327.7853696</v>
      </c>
      <c r="K36" s="15">
        <f>SUM(I36*1.04)</f>
        <v>330.62197376</v>
      </c>
    </row>
    <row r="37" spans="1:11" ht="12.75">
      <c r="A37" s="4" t="s">
        <v>14</v>
      </c>
      <c r="B37" s="3"/>
      <c r="C37" s="14"/>
      <c r="D37" s="14"/>
      <c r="E37" s="14"/>
      <c r="F37" s="14"/>
      <c r="G37" s="14"/>
      <c r="H37" s="15"/>
      <c r="I37" s="15"/>
      <c r="J37" s="15"/>
      <c r="K37" s="15"/>
    </row>
    <row r="38" spans="1:11" ht="12.75">
      <c r="A38" s="6" t="s">
        <v>34</v>
      </c>
      <c r="B38" s="3" t="s">
        <v>6</v>
      </c>
      <c r="C38" s="14">
        <v>168.6</v>
      </c>
      <c r="D38" s="14">
        <v>193.7</v>
      </c>
      <c r="E38" s="15">
        <v>205.7</v>
      </c>
      <c r="F38" s="15">
        <f>SUM(E38*1.04)</f>
        <v>213.928</v>
      </c>
      <c r="G38" s="15">
        <f>SUM(E38*1.049)</f>
        <v>215.77929999999998</v>
      </c>
      <c r="H38" s="15">
        <f>SUM(F38*1.04)</f>
        <v>222.48512</v>
      </c>
      <c r="I38" s="15">
        <f>SUM(G38*1.04)</f>
        <v>224.410472</v>
      </c>
      <c r="J38" s="15">
        <f>SUM(H38*1.04)</f>
        <v>231.3845248</v>
      </c>
      <c r="K38" s="15">
        <f>SUM(I38*1.04)</f>
        <v>233.38689088</v>
      </c>
    </row>
    <row r="39" spans="1:11" ht="31.5" customHeight="1">
      <c r="A39" s="4" t="s">
        <v>35</v>
      </c>
      <c r="B39" s="3" t="s">
        <v>6</v>
      </c>
      <c r="C39" s="14">
        <f>C41+C42</f>
        <v>67.9</v>
      </c>
      <c r="D39" s="14">
        <f aca="true" t="shared" si="11" ref="D39:K39">D41+D42</f>
        <v>478.2</v>
      </c>
      <c r="E39" s="14">
        <f t="shared" si="11"/>
        <v>560.8</v>
      </c>
      <c r="F39" s="14">
        <f t="shared" si="11"/>
        <v>37.6</v>
      </c>
      <c r="G39" s="14">
        <f t="shared" si="11"/>
        <v>40.900000000000006</v>
      </c>
      <c r="H39" s="14">
        <f t="shared" si="11"/>
        <v>114.1</v>
      </c>
      <c r="I39" s="14">
        <f t="shared" si="11"/>
        <v>115.1</v>
      </c>
      <c r="J39" s="14">
        <f t="shared" si="11"/>
        <v>153.4</v>
      </c>
      <c r="K39" s="14">
        <f t="shared" si="11"/>
        <v>157.1</v>
      </c>
    </row>
    <row r="40" spans="1:11" ht="12.75">
      <c r="A40" s="4" t="s">
        <v>36</v>
      </c>
      <c r="B40" s="3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1.5" customHeight="1">
      <c r="A41" s="6" t="s">
        <v>37</v>
      </c>
      <c r="B41" s="3" t="s">
        <v>6</v>
      </c>
      <c r="C41" s="15">
        <v>49.1</v>
      </c>
      <c r="D41" s="15">
        <v>431.5</v>
      </c>
      <c r="E41" s="15">
        <v>560.5</v>
      </c>
      <c r="F41" s="15">
        <v>37.1</v>
      </c>
      <c r="G41" s="15">
        <v>40.2</v>
      </c>
      <c r="H41" s="15">
        <v>113.1</v>
      </c>
      <c r="I41" s="15">
        <v>114</v>
      </c>
      <c r="J41" s="15">
        <v>151.5</v>
      </c>
      <c r="K41" s="15">
        <v>155</v>
      </c>
    </row>
    <row r="42" spans="1:11" ht="21">
      <c r="A42" s="6" t="s">
        <v>38</v>
      </c>
      <c r="B42" s="3" t="s">
        <v>6</v>
      </c>
      <c r="C42" s="14">
        <v>18.8</v>
      </c>
      <c r="D42" s="14">
        <v>46.7</v>
      </c>
      <c r="E42" s="14">
        <v>0.3</v>
      </c>
      <c r="F42" s="15">
        <v>0.5</v>
      </c>
      <c r="G42" s="15">
        <v>0.7</v>
      </c>
      <c r="H42" s="15">
        <v>1</v>
      </c>
      <c r="I42" s="15">
        <v>1.1</v>
      </c>
      <c r="J42" s="15">
        <v>1.9</v>
      </c>
      <c r="K42" s="15">
        <v>2.1</v>
      </c>
    </row>
    <row r="43" spans="1:11" ht="21">
      <c r="A43" s="4" t="s">
        <v>39</v>
      </c>
      <c r="B43" s="3" t="s">
        <v>6</v>
      </c>
      <c r="C43" s="14">
        <v>88.9</v>
      </c>
      <c r="D43" s="14">
        <v>95.1</v>
      </c>
      <c r="E43" s="14">
        <v>91.1</v>
      </c>
      <c r="F43" s="15">
        <f>SUM(E43*1.04)</f>
        <v>94.744</v>
      </c>
      <c r="G43" s="15">
        <f>SUM(E43*1.049)</f>
        <v>95.56389999999999</v>
      </c>
      <c r="H43" s="15">
        <f aca="true" t="shared" si="12" ref="H43:K44">SUM(F43*1.04)</f>
        <v>98.53376</v>
      </c>
      <c r="I43" s="15">
        <f t="shared" si="12"/>
        <v>99.386456</v>
      </c>
      <c r="J43" s="15">
        <f t="shared" si="12"/>
        <v>102.4751104</v>
      </c>
      <c r="K43" s="15">
        <f t="shared" si="12"/>
        <v>103.36191424</v>
      </c>
    </row>
    <row r="44" spans="1:11" ht="31.5">
      <c r="A44" s="6" t="s">
        <v>40</v>
      </c>
      <c r="B44" s="3" t="s">
        <v>6</v>
      </c>
      <c r="C44" s="14">
        <v>0.02</v>
      </c>
      <c r="D44" s="14">
        <v>0.02</v>
      </c>
      <c r="E44" s="14">
        <v>0.01</v>
      </c>
      <c r="F44" s="15">
        <f>SUM(E44*1.04)</f>
        <v>0.010400000000000001</v>
      </c>
      <c r="G44" s="15">
        <f>SUM(E44*1.049)</f>
        <v>0.01049</v>
      </c>
      <c r="H44" s="15">
        <f t="shared" si="12"/>
        <v>0.010816000000000001</v>
      </c>
      <c r="I44" s="15">
        <f t="shared" si="12"/>
        <v>0.0109096</v>
      </c>
      <c r="J44" s="15">
        <f t="shared" si="12"/>
        <v>0.01124864</v>
      </c>
      <c r="K44" s="15">
        <f t="shared" si="12"/>
        <v>0.011345984</v>
      </c>
    </row>
    <row r="45" spans="1:11" ht="21">
      <c r="A45" s="6" t="s">
        <v>41</v>
      </c>
      <c r="B45" s="3" t="s">
        <v>6</v>
      </c>
      <c r="C45" s="14"/>
      <c r="D45" s="14"/>
      <c r="E45" s="14"/>
      <c r="F45" s="15"/>
      <c r="G45" s="15"/>
      <c r="H45" s="15"/>
      <c r="I45" s="15"/>
      <c r="J45" s="15"/>
      <c r="K45" s="15"/>
    </row>
    <row r="46" spans="1:11" ht="12.75">
      <c r="A46" s="4" t="s">
        <v>42</v>
      </c>
      <c r="B46" s="3" t="s">
        <v>6</v>
      </c>
      <c r="C46" s="14">
        <v>1.5</v>
      </c>
      <c r="D46" s="14">
        <v>1.6</v>
      </c>
      <c r="E46" s="14">
        <v>1.8</v>
      </c>
      <c r="F46" s="15">
        <f>SUM(E46*1.04)</f>
        <v>1.872</v>
      </c>
      <c r="G46" s="15">
        <f>SUM(E46*1.049)</f>
        <v>1.8881999999999999</v>
      </c>
      <c r="H46" s="15">
        <f aca="true" t="shared" si="13" ref="H46:K49">SUM(F46*1.04)</f>
        <v>1.9468800000000002</v>
      </c>
      <c r="I46" s="15">
        <f t="shared" si="13"/>
        <v>1.963728</v>
      </c>
      <c r="J46" s="15">
        <f t="shared" si="13"/>
        <v>2.0247552000000004</v>
      </c>
      <c r="K46" s="15">
        <f t="shared" si="13"/>
        <v>2.04227712</v>
      </c>
    </row>
    <row r="47" spans="1:11" ht="42" customHeight="1">
      <c r="A47" s="4" t="s">
        <v>43</v>
      </c>
      <c r="B47" s="3" t="s">
        <v>6</v>
      </c>
      <c r="C47" s="14">
        <v>2.2</v>
      </c>
      <c r="D47" s="14">
        <v>2.2</v>
      </c>
      <c r="E47" s="14">
        <v>2.6</v>
      </c>
      <c r="F47" s="15">
        <f>SUM(E47*1.04)</f>
        <v>2.704</v>
      </c>
      <c r="G47" s="15">
        <f>SUM(E47*1.049)</f>
        <v>2.7274</v>
      </c>
      <c r="H47" s="15">
        <f t="shared" si="13"/>
        <v>2.8121600000000004</v>
      </c>
      <c r="I47" s="15">
        <f t="shared" si="13"/>
        <v>2.836496</v>
      </c>
      <c r="J47" s="15">
        <f t="shared" si="13"/>
        <v>2.9246464000000008</v>
      </c>
      <c r="K47" s="15">
        <f t="shared" si="13"/>
        <v>2.94995584</v>
      </c>
    </row>
    <row r="48" spans="1:11" ht="12.75">
      <c r="A48" s="4" t="s">
        <v>44</v>
      </c>
      <c r="B48" s="3" t="s">
        <v>6</v>
      </c>
      <c r="C48" s="14">
        <v>11.3</v>
      </c>
      <c r="D48" s="14">
        <v>10.1</v>
      </c>
      <c r="E48" s="14">
        <v>10.7</v>
      </c>
      <c r="F48" s="15">
        <f>SUM(E48*1.04)</f>
        <v>11.128</v>
      </c>
      <c r="G48" s="15">
        <f>SUM(E48*1.049)</f>
        <v>11.224299999999998</v>
      </c>
      <c r="H48" s="15">
        <f t="shared" si="13"/>
        <v>11.573120000000001</v>
      </c>
      <c r="I48" s="15">
        <f t="shared" si="13"/>
        <v>11.673271999999997</v>
      </c>
      <c r="J48" s="15">
        <f t="shared" si="13"/>
        <v>12.0360448</v>
      </c>
      <c r="K48" s="15">
        <f t="shared" si="13"/>
        <v>12.140202879999997</v>
      </c>
    </row>
    <row r="49" spans="1:11" ht="21">
      <c r="A49" s="4" t="s">
        <v>45</v>
      </c>
      <c r="B49" s="3" t="s">
        <v>6</v>
      </c>
      <c r="C49" s="14">
        <v>20</v>
      </c>
      <c r="D49" s="14">
        <v>69.4</v>
      </c>
      <c r="E49" s="14">
        <v>16.4</v>
      </c>
      <c r="F49" s="15">
        <f>SUM(E49*1.04)</f>
        <v>17.055999999999997</v>
      </c>
      <c r="G49" s="15">
        <f>SUM(E49*1.049)</f>
        <v>17.203599999999998</v>
      </c>
      <c r="H49" s="15">
        <f t="shared" si="13"/>
        <v>17.738239999999998</v>
      </c>
      <c r="I49" s="15">
        <f t="shared" si="13"/>
        <v>17.891744</v>
      </c>
      <c r="J49" s="15">
        <f t="shared" si="13"/>
        <v>18.447769599999997</v>
      </c>
      <c r="K49" s="15">
        <f t="shared" si="13"/>
        <v>18.60741376</v>
      </c>
    </row>
    <row r="50" spans="1:11" ht="21" customHeight="1">
      <c r="A50" s="4" t="s">
        <v>46</v>
      </c>
      <c r="B50" s="3" t="s">
        <v>6</v>
      </c>
      <c r="C50" s="14"/>
      <c r="D50" s="14"/>
      <c r="E50" s="14"/>
      <c r="F50" s="15"/>
      <c r="G50" s="15"/>
      <c r="H50" s="15"/>
      <c r="I50" s="15"/>
      <c r="J50" s="15"/>
      <c r="K50" s="15"/>
    </row>
    <row r="51" spans="1:11" ht="21">
      <c r="A51" s="4" t="s">
        <v>47</v>
      </c>
      <c r="B51" s="3" t="s">
        <v>6</v>
      </c>
      <c r="C51" s="14">
        <f>C53+C54+C55+C56</f>
        <v>1257.92</v>
      </c>
      <c r="D51" s="14">
        <f aca="true" t="shared" si="14" ref="D51:K51">D53+D54+D55+D56</f>
        <v>1510.2199999999998</v>
      </c>
      <c r="E51" s="14">
        <f t="shared" si="14"/>
        <v>1534.39</v>
      </c>
      <c r="F51" s="14">
        <f t="shared" si="14"/>
        <v>1595.7656000000002</v>
      </c>
      <c r="G51" s="14">
        <f t="shared" si="14"/>
        <v>1609.57511</v>
      </c>
      <c r="H51" s="14">
        <f t="shared" si="14"/>
        <v>1659.596224</v>
      </c>
      <c r="I51" s="14">
        <f t="shared" si="14"/>
        <v>1673.9581143999999</v>
      </c>
      <c r="J51" s="14">
        <f t="shared" si="14"/>
        <v>1725.9800729600001</v>
      </c>
      <c r="K51" s="14">
        <f t="shared" si="14"/>
        <v>1740.916438976</v>
      </c>
    </row>
    <row r="52" spans="1:11" ht="12.75">
      <c r="A52" s="6" t="s">
        <v>14</v>
      </c>
      <c r="B52" s="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6" t="s">
        <v>48</v>
      </c>
      <c r="B53" s="3" t="s">
        <v>6</v>
      </c>
      <c r="C53" s="14">
        <v>294.2</v>
      </c>
      <c r="D53" s="14">
        <v>405.9</v>
      </c>
      <c r="E53" s="14">
        <v>369.1</v>
      </c>
      <c r="F53" s="15">
        <f>SUM(E53*1.04)</f>
        <v>383.86400000000003</v>
      </c>
      <c r="G53" s="15">
        <f>SUM(E53*1.049)</f>
        <v>387.1859</v>
      </c>
      <c r="H53" s="15">
        <f aca="true" t="shared" si="15" ref="H53:K55">SUM(F53*1.04)</f>
        <v>399.21856</v>
      </c>
      <c r="I53" s="15">
        <f t="shared" si="15"/>
        <v>402.673336</v>
      </c>
      <c r="J53" s="15">
        <f t="shared" si="15"/>
        <v>415.1873024</v>
      </c>
      <c r="K53" s="15">
        <f t="shared" si="15"/>
        <v>418.78026944000004</v>
      </c>
    </row>
    <row r="54" spans="1:11" ht="42" customHeight="1">
      <c r="A54" s="6" t="s">
        <v>49</v>
      </c>
      <c r="B54" s="3" t="s">
        <v>6</v>
      </c>
      <c r="C54" s="14">
        <v>89.2</v>
      </c>
      <c r="D54" s="14">
        <v>169.4</v>
      </c>
      <c r="E54" s="14">
        <v>168.5</v>
      </c>
      <c r="F54" s="15">
        <f>SUM(E54*1.04)</f>
        <v>175.24</v>
      </c>
      <c r="G54" s="15">
        <f>SUM(E54*1.049)</f>
        <v>176.7565</v>
      </c>
      <c r="H54" s="15">
        <f t="shared" si="15"/>
        <v>182.24960000000002</v>
      </c>
      <c r="I54" s="15">
        <f t="shared" si="15"/>
        <v>183.82676</v>
      </c>
      <c r="J54" s="15">
        <f t="shared" si="15"/>
        <v>189.53958400000002</v>
      </c>
      <c r="K54" s="15">
        <f t="shared" si="15"/>
        <v>191.17983040000001</v>
      </c>
    </row>
    <row r="55" spans="1:11" ht="21" customHeight="1">
      <c r="A55" s="6" t="s">
        <v>50</v>
      </c>
      <c r="B55" s="3" t="s">
        <v>6</v>
      </c>
      <c r="C55" s="14">
        <v>1.9</v>
      </c>
      <c r="D55" s="14">
        <v>0.02</v>
      </c>
      <c r="E55" s="14">
        <v>0.09</v>
      </c>
      <c r="F55" s="15">
        <f>SUM(E55*1.04)</f>
        <v>0.0936</v>
      </c>
      <c r="G55" s="15">
        <f>SUM(E55*1.049)</f>
        <v>0.09441</v>
      </c>
      <c r="H55" s="15">
        <f t="shared" si="15"/>
        <v>0.097344</v>
      </c>
      <c r="I55" s="15">
        <f t="shared" si="15"/>
        <v>0.0981864</v>
      </c>
      <c r="J55" s="15">
        <f t="shared" si="15"/>
        <v>0.10123776000000001</v>
      </c>
      <c r="K55" s="15">
        <f t="shared" si="15"/>
        <v>0.102113856</v>
      </c>
    </row>
    <row r="56" spans="1:11" ht="12.75">
      <c r="A56" s="6" t="s">
        <v>51</v>
      </c>
      <c r="B56" s="3" t="s">
        <v>6</v>
      </c>
      <c r="C56" s="15">
        <f>C58+C59+C60+C61+C62</f>
        <v>872.62</v>
      </c>
      <c r="D56" s="15">
        <f aca="true" t="shared" si="16" ref="D56:K56">D58+D59+D60+D61+D62</f>
        <v>934.9</v>
      </c>
      <c r="E56" s="15">
        <f t="shared" si="16"/>
        <v>996.7</v>
      </c>
      <c r="F56" s="15">
        <f t="shared" si="16"/>
        <v>1036.568</v>
      </c>
      <c r="G56" s="15">
        <f t="shared" si="16"/>
        <v>1045.5383</v>
      </c>
      <c r="H56" s="15">
        <f t="shared" si="16"/>
        <v>1078.03072</v>
      </c>
      <c r="I56" s="15">
        <f t="shared" si="16"/>
        <v>1087.3598319999999</v>
      </c>
      <c r="J56" s="15">
        <f t="shared" si="16"/>
        <v>1121.1519488000001</v>
      </c>
      <c r="K56" s="15">
        <f t="shared" si="16"/>
        <v>1130.85422528</v>
      </c>
    </row>
    <row r="57" spans="1:11" ht="12.75">
      <c r="A57" s="9" t="s">
        <v>52</v>
      </c>
      <c r="B57" s="3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21" customHeight="1">
      <c r="A58" s="9" t="s">
        <v>53</v>
      </c>
      <c r="B58" s="3" t="s">
        <v>6</v>
      </c>
      <c r="C58" s="14">
        <v>776.7</v>
      </c>
      <c r="D58" s="14">
        <v>862.8</v>
      </c>
      <c r="E58" s="14">
        <v>848.8</v>
      </c>
      <c r="F58" s="15">
        <f>SUM(E58*1.04)</f>
        <v>882.752</v>
      </c>
      <c r="G58" s="15">
        <f>SUM(E58*1.049)</f>
        <v>890.3911999999999</v>
      </c>
      <c r="H58" s="15">
        <f aca="true" t="shared" si="17" ref="H58:K62">SUM(F58*1.04)</f>
        <v>918.06208</v>
      </c>
      <c r="I58" s="15">
        <f t="shared" si="17"/>
        <v>926.006848</v>
      </c>
      <c r="J58" s="15">
        <f t="shared" si="17"/>
        <v>954.7845632000001</v>
      </c>
      <c r="K58" s="15">
        <f t="shared" si="17"/>
        <v>963.04712192</v>
      </c>
    </row>
    <row r="59" spans="1:11" ht="31.5" customHeight="1">
      <c r="A59" s="9" t="s">
        <v>54</v>
      </c>
      <c r="B59" s="3" t="s">
        <v>6</v>
      </c>
      <c r="C59" s="14">
        <v>9.92</v>
      </c>
      <c r="D59" s="14">
        <v>6.4</v>
      </c>
      <c r="E59" s="14">
        <v>5.7</v>
      </c>
      <c r="F59" s="15">
        <f>SUM(E59*1.04)</f>
        <v>5.928000000000001</v>
      </c>
      <c r="G59" s="15">
        <f>SUM(E59*1.049)</f>
        <v>5.979299999999999</v>
      </c>
      <c r="H59" s="15">
        <f t="shared" si="17"/>
        <v>6.165120000000001</v>
      </c>
      <c r="I59" s="15">
        <f t="shared" si="17"/>
        <v>6.218471999999999</v>
      </c>
      <c r="J59" s="15">
        <f t="shared" si="17"/>
        <v>6.411724800000001</v>
      </c>
      <c r="K59" s="15">
        <f t="shared" si="17"/>
        <v>6.46721088</v>
      </c>
    </row>
    <row r="60" spans="1:11" ht="31.5" customHeight="1">
      <c r="A60" s="9" t="s">
        <v>55</v>
      </c>
      <c r="B60" s="3" t="s">
        <v>6</v>
      </c>
      <c r="C60" s="14"/>
      <c r="D60" s="14"/>
      <c r="E60" s="14"/>
      <c r="F60" s="15">
        <f>SUM(E60*1.04)</f>
        <v>0</v>
      </c>
      <c r="G60" s="15">
        <f>SUM(E60*1.049)</f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</row>
    <row r="61" spans="1:11" ht="42" customHeight="1">
      <c r="A61" s="9" t="s">
        <v>56</v>
      </c>
      <c r="B61" s="3" t="s">
        <v>6</v>
      </c>
      <c r="C61" s="14">
        <v>85.4</v>
      </c>
      <c r="D61" s="14">
        <v>65.1</v>
      </c>
      <c r="E61" s="14">
        <v>141.6</v>
      </c>
      <c r="F61" s="15">
        <f>SUM(E61*1.04)</f>
        <v>147.264</v>
      </c>
      <c r="G61" s="15">
        <f>SUM(E61*1.049)</f>
        <v>148.5384</v>
      </c>
      <c r="H61" s="15">
        <f t="shared" si="17"/>
        <v>153.15456</v>
      </c>
      <c r="I61" s="15">
        <f t="shared" si="17"/>
        <v>154.479936</v>
      </c>
      <c r="J61" s="15">
        <f t="shared" si="17"/>
        <v>159.2807424</v>
      </c>
      <c r="K61" s="15">
        <f t="shared" si="17"/>
        <v>160.65913344</v>
      </c>
    </row>
    <row r="62" spans="1:11" ht="31.5">
      <c r="A62" s="9" t="s">
        <v>57</v>
      </c>
      <c r="B62" s="3" t="s">
        <v>6</v>
      </c>
      <c r="C62" s="14">
        <v>0.6</v>
      </c>
      <c r="D62" s="14">
        <v>0.6</v>
      </c>
      <c r="E62" s="14">
        <v>0.6</v>
      </c>
      <c r="F62" s="15">
        <f>SUM(E62*1.04)</f>
        <v>0.624</v>
      </c>
      <c r="G62" s="15">
        <f>SUM(E62*1.049)</f>
        <v>0.6294</v>
      </c>
      <c r="H62" s="15">
        <f t="shared" si="17"/>
        <v>0.64896</v>
      </c>
      <c r="I62" s="15">
        <f t="shared" si="17"/>
        <v>0.6545759999999999</v>
      </c>
      <c r="J62" s="15">
        <f t="shared" si="17"/>
        <v>0.6749184</v>
      </c>
      <c r="K62" s="15">
        <f t="shared" si="17"/>
        <v>0.68075904</v>
      </c>
    </row>
    <row r="63" spans="1:11" ht="12.75">
      <c r="A63" s="4" t="s">
        <v>58</v>
      </c>
      <c r="B63" s="3" t="s">
        <v>6</v>
      </c>
      <c r="C63" s="14"/>
      <c r="D63" s="14"/>
      <c r="E63" s="14"/>
      <c r="F63" s="15"/>
      <c r="G63" s="15"/>
      <c r="H63" s="15"/>
      <c r="I63" s="15"/>
      <c r="J63" s="15"/>
      <c r="K63" s="15"/>
    </row>
    <row r="64" spans="1:11" ht="12.75">
      <c r="A64" s="8" t="s">
        <v>59</v>
      </c>
      <c r="B64" s="17" t="s">
        <v>6</v>
      </c>
      <c r="C64" s="16">
        <f>C36+C39+C43+C44+C45+C46+C47+C48+C49+C50+C51+C63</f>
        <v>1631.3400000000001</v>
      </c>
      <c r="D64" s="16">
        <f aca="true" t="shared" si="18" ref="D64:K64">D36+D39+D43+D44+D45+D46+D47+D48+D49+D50+D51+D63</f>
        <v>2383.54</v>
      </c>
      <c r="E64" s="16">
        <f t="shared" si="18"/>
        <v>2509.2</v>
      </c>
      <c r="F64" s="16">
        <f t="shared" si="18"/>
        <v>2063.936</v>
      </c>
      <c r="G64" s="16">
        <f t="shared" si="18"/>
        <v>2084.7716</v>
      </c>
      <c r="H64" s="16">
        <f t="shared" si="18"/>
        <v>2221.48944</v>
      </c>
      <c r="I64" s="16">
        <f t="shared" si="18"/>
        <v>2240.726464</v>
      </c>
      <c r="J64" s="16">
        <f t="shared" si="18"/>
        <v>2345.0850176000004</v>
      </c>
      <c r="K64" s="16">
        <f t="shared" si="18"/>
        <v>2367.75152256</v>
      </c>
    </row>
    <row r="65" spans="1:11" ht="31.5">
      <c r="A65" s="4" t="s">
        <v>60</v>
      </c>
      <c r="B65" s="3" t="s">
        <v>6</v>
      </c>
      <c r="C65" s="14">
        <f>C34-C64</f>
        <v>7.199999999999818</v>
      </c>
      <c r="D65" s="14">
        <f aca="true" t="shared" si="19" ref="D65:K65">D34-D64</f>
        <v>41.31999999999971</v>
      </c>
      <c r="E65" s="14">
        <f t="shared" si="19"/>
        <v>31.26000000000022</v>
      </c>
      <c r="F65" s="14">
        <f t="shared" si="19"/>
        <v>54.91040000000021</v>
      </c>
      <c r="G65" s="14">
        <f t="shared" si="19"/>
        <v>64.29223999999977</v>
      </c>
      <c r="H65" s="14">
        <f t="shared" si="19"/>
        <v>69.43401600000061</v>
      </c>
      <c r="I65" s="14">
        <f t="shared" si="19"/>
        <v>84.35832960000016</v>
      </c>
      <c r="J65" s="14">
        <f t="shared" si="19"/>
        <v>86.62617663999981</v>
      </c>
      <c r="K65" s="14">
        <f t="shared" si="19"/>
        <v>95.91066278399967</v>
      </c>
    </row>
    <row r="66" spans="1:11" s="23" customFormat="1" ht="12.75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6"/>
    </row>
    <row r="67" spans="1:11" s="23" customFormat="1" ht="15">
      <c r="A67" s="46"/>
      <c r="B67" s="47"/>
      <c r="C67" s="22"/>
      <c r="D67" s="26"/>
      <c r="E67" s="26"/>
      <c r="F67" s="26"/>
      <c r="G67" s="26"/>
      <c r="H67" s="26"/>
      <c r="I67" s="26"/>
      <c r="J67" s="26"/>
      <c r="K67" s="26"/>
    </row>
    <row r="68" spans="1:11" s="23" customFormat="1" ht="15">
      <c r="A68" s="31"/>
      <c r="B68" s="30"/>
      <c r="C68" s="22"/>
      <c r="D68" s="26"/>
      <c r="E68" s="26"/>
      <c r="F68" s="26"/>
      <c r="G68" s="26"/>
      <c r="H68" s="26"/>
      <c r="I68" s="26"/>
      <c r="J68" s="26"/>
      <c r="K68" s="26"/>
    </row>
    <row r="69" spans="1:11" s="23" customFormat="1" ht="12.75">
      <c r="A69" s="42"/>
      <c r="B69" s="43"/>
      <c r="C69" s="43"/>
      <c r="D69" s="43"/>
      <c r="E69" s="43"/>
      <c r="F69" s="43"/>
      <c r="G69" s="43"/>
      <c r="H69" s="26"/>
      <c r="I69" s="26"/>
      <c r="J69" s="26"/>
      <c r="K69" s="26"/>
    </row>
    <row r="70" spans="1:11" s="23" customFormat="1" ht="12.75">
      <c r="A70" s="27"/>
      <c r="B70" s="28"/>
      <c r="C70" s="29"/>
      <c r="D70" s="29"/>
      <c r="E70" s="29"/>
      <c r="F70" s="29"/>
      <c r="G70" s="29"/>
      <c r="H70" s="29"/>
      <c r="I70" s="29"/>
      <c r="J70" s="29"/>
      <c r="K70" s="29"/>
    </row>
    <row r="72" spans="1:10" ht="18">
      <c r="A72" s="33" t="s">
        <v>65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8">
      <c r="A73" s="33" t="s">
        <v>66</v>
      </c>
      <c r="B73" s="33"/>
      <c r="C73" s="33"/>
      <c r="D73" s="33"/>
      <c r="E73" s="33"/>
      <c r="F73" s="33"/>
      <c r="G73" s="33"/>
      <c r="H73" s="33"/>
      <c r="I73" s="33" t="s">
        <v>67</v>
      </c>
      <c r="J73" s="33"/>
    </row>
    <row r="77" spans="1:10" ht="18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8">
      <c r="A78" s="33"/>
      <c r="B78" s="33"/>
      <c r="C78" s="33"/>
      <c r="D78" s="33"/>
      <c r="E78" s="33"/>
      <c r="F78" s="33"/>
      <c r="G78" s="33"/>
      <c r="H78" s="33"/>
      <c r="I78" s="33"/>
      <c r="J78" s="33"/>
    </row>
  </sheetData>
  <sheetProtection/>
  <mergeCells count="10">
    <mergeCell ref="E4:E5"/>
    <mergeCell ref="F4:G4"/>
    <mergeCell ref="A69:G69"/>
    <mergeCell ref="H4:I4"/>
    <mergeCell ref="J4:K4"/>
    <mergeCell ref="B1:K1"/>
    <mergeCell ref="A67:B67"/>
    <mergeCell ref="C3:D3"/>
    <mergeCell ref="C4:C5"/>
    <mergeCell ref="D4:D5"/>
  </mergeCells>
  <printOptions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Skhalaho</dc:creator>
  <cp:keywords/>
  <dc:description/>
  <cp:lastModifiedBy>01</cp:lastModifiedBy>
  <cp:lastPrinted>2023-07-27T09:03:13Z</cp:lastPrinted>
  <dcterms:created xsi:type="dcterms:W3CDTF">2006-04-17T05:36:15Z</dcterms:created>
  <dcterms:modified xsi:type="dcterms:W3CDTF">2023-07-27T11:25:03Z</dcterms:modified>
  <cp:category/>
  <cp:version/>
  <cp:contentType/>
  <cp:contentStatus/>
</cp:coreProperties>
</file>